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W:\TRANSAC\2025\286-2025\WORK IN PROGRESS\286-2025 Addendum 1\"/>
    </mc:Choice>
  </mc:AlternateContent>
  <xr:revisionPtr revIDLastSave="0" documentId="13_ncr:1_{07B80DD9-F84A-42FC-AD39-473937FE0CAF}" xr6:coauthVersionLast="36" xr6:coauthVersionMax="47" xr10:uidLastSave="{00000000-0000-0000-0000-000000000000}"/>
  <bookViews>
    <workbookView xWindow="-120" yWindow="-120" windowWidth="29040" windowHeight="15720" xr2:uid="{AF3932DD-E6E4-4EC7-8EC5-37DC277ED52F}"/>
  </bookViews>
  <sheets>
    <sheet name="286-2025_Form_B" sheetId="1" r:id="rId1"/>
  </sheets>
  <externalReferences>
    <externalReference r:id="rId2"/>
    <externalReference r:id="rId3"/>
  </externalReferences>
  <definedNames>
    <definedName name="_12TENDER_SUBMISSI" localSheetId="0">'[1]FORM B - PRICES'!#REF!</definedName>
    <definedName name="_12TENDER_SUBMISSI">'[2]FORM B; PRICES'!#REF!</definedName>
    <definedName name="_1PAGE_1_OF_13" localSheetId="0">'286-2025_Form_B'!#REF!</definedName>
    <definedName name="_4PAGE_1_OF_13" localSheetId="0">'[1]FORM B - PRICES'!#REF!</definedName>
    <definedName name="_4PAGE_1_OF_13">'[2]FORM B; PRICES'!#REF!</definedName>
    <definedName name="_5TENDER_NO._181" localSheetId="0">'286-2025_Form_B'!#REF!</definedName>
    <definedName name="_8TENDER_NO._181" localSheetId="0">'[1]FORM B - PRICES'!#REF!</definedName>
    <definedName name="_8TENDER_NO._181">'[2]FORM B; PRICES'!#REF!</definedName>
    <definedName name="_9TENDER_SUBMISSI" localSheetId="0">'286-2025_Form_B'!#REF!</definedName>
    <definedName name="BClean">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'286-2025_Form_B'!#REF!</definedName>
    <definedName name="HEADER">'[2]FORM B; PRICES'!#REF!</definedName>
    <definedName name="_xlnm.Print_Area" localSheetId="0">'286-2025_Form_B'!$A$6:$G$311</definedName>
    <definedName name="Print_Area_1">#REF!</definedName>
    <definedName name="Print_Area_2">#REF!</definedName>
    <definedName name="_xlnm.Print_Titles" localSheetId="0">'286-2025_Form_B'!$1:$5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0">'286-2025_Form_B'!#REF!</definedName>
    <definedName name="TEMP">'[2]FORM B; PRICES'!#REF!</definedName>
    <definedName name="TESTHEAD" localSheetId="0">'286-2025_Form_B'!#REF!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0">'286-2025_Form_B'!$A$1:$IU$225</definedName>
    <definedName name="XEverything">#REF!</definedName>
    <definedName name="XITEMS" localSheetId="0">'286-2025_Form_B'!$A$7:$IU$225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" l="1"/>
  <c r="G109" i="1"/>
  <c r="B310" i="1"/>
  <c r="A310" i="1"/>
  <c r="B309" i="1"/>
  <c r="A309" i="1"/>
  <c r="B308" i="1"/>
  <c r="A308" i="1"/>
  <c r="B307" i="1"/>
  <c r="A307" i="1"/>
  <c r="B306" i="1"/>
  <c r="A306" i="1"/>
  <c r="B305" i="1"/>
  <c r="A305" i="1"/>
  <c r="B304" i="1"/>
  <c r="A304" i="1"/>
  <c r="B301" i="1"/>
  <c r="G300" i="1"/>
  <c r="G301" i="1" s="1"/>
  <c r="G310" i="1" s="1"/>
  <c r="B297" i="1"/>
  <c r="A297" i="1"/>
  <c r="G296" i="1"/>
  <c r="G295" i="1"/>
  <c r="G293" i="1"/>
  <c r="G292" i="1"/>
  <c r="G290" i="1"/>
  <c r="G288" i="1"/>
  <c r="G287" i="1"/>
  <c r="G286" i="1"/>
  <c r="G285" i="1"/>
  <c r="G284" i="1"/>
  <c r="G283" i="1"/>
  <c r="G282" i="1"/>
  <c r="G280" i="1"/>
  <c r="G279" i="1"/>
  <c r="G278" i="1"/>
  <c r="G276" i="1"/>
  <c r="G275" i="1"/>
  <c r="G274" i="1"/>
  <c r="G272" i="1"/>
  <c r="G271" i="1"/>
  <c r="G270" i="1"/>
  <c r="G268" i="1"/>
  <c r="G267" i="1"/>
  <c r="G266" i="1"/>
  <c r="G264" i="1"/>
  <c r="G263" i="1"/>
  <c r="G262" i="1"/>
  <c r="G260" i="1"/>
  <c r="G259" i="1"/>
  <c r="G258" i="1"/>
  <c r="G256" i="1"/>
  <c r="G255" i="1"/>
  <c r="G254" i="1"/>
  <c r="G253" i="1"/>
  <c r="G252" i="1"/>
  <c r="G251" i="1"/>
  <c r="G249" i="1"/>
  <c r="G248" i="1"/>
  <c r="G247" i="1"/>
  <c r="G244" i="1"/>
  <c r="G241" i="1"/>
  <c r="G240" i="1"/>
  <c r="G238" i="1"/>
  <c r="G236" i="1"/>
  <c r="G234" i="1"/>
  <c r="G231" i="1"/>
  <c r="B226" i="1"/>
  <c r="G225" i="1"/>
  <c r="G223" i="1"/>
  <c r="G220" i="1"/>
  <c r="G217" i="1"/>
  <c r="G215" i="1"/>
  <c r="G213" i="1"/>
  <c r="G211" i="1"/>
  <c r="G209" i="1"/>
  <c r="G207" i="1"/>
  <c r="G204" i="1"/>
  <c r="G202" i="1"/>
  <c r="G200" i="1"/>
  <c r="G198" i="1"/>
  <c r="G195" i="1"/>
  <c r="G193" i="1"/>
  <c r="G191" i="1"/>
  <c r="B186" i="1"/>
  <c r="G185" i="1"/>
  <c r="G184" i="1"/>
  <c r="G181" i="1"/>
  <c r="G179" i="1"/>
  <c r="G176" i="1"/>
  <c r="G173" i="1"/>
  <c r="G171" i="1"/>
  <c r="G169" i="1"/>
  <c r="G168" i="1"/>
  <c r="G166" i="1"/>
  <c r="G164" i="1"/>
  <c r="G162" i="1"/>
  <c r="G159" i="1"/>
  <c r="G157" i="1"/>
  <c r="G155" i="1"/>
  <c r="G153" i="1"/>
  <c r="G150" i="1"/>
  <c r="G148" i="1"/>
  <c r="G145" i="1"/>
  <c r="G143" i="1"/>
  <c r="G141" i="1"/>
  <c r="B136" i="1"/>
  <c r="G135" i="1"/>
  <c r="G132" i="1"/>
  <c r="G130" i="1"/>
  <c r="G128" i="1"/>
  <c r="G125" i="1"/>
  <c r="G123" i="1"/>
  <c r="G120" i="1"/>
  <c r="G117" i="1"/>
  <c r="G115" i="1"/>
  <c r="B110" i="1"/>
  <c r="G108" i="1"/>
  <c r="G105" i="1"/>
  <c r="G102" i="1"/>
  <c r="G100" i="1"/>
  <c r="G98" i="1"/>
  <c r="G96" i="1"/>
  <c r="G94" i="1"/>
  <c r="G92" i="1"/>
  <c r="G89" i="1"/>
  <c r="G87" i="1"/>
  <c r="G85" i="1"/>
  <c r="G83" i="1"/>
  <c r="G80" i="1"/>
  <c r="G77" i="1"/>
  <c r="G75" i="1"/>
  <c r="G74" i="1"/>
  <c r="B69" i="1"/>
  <c r="G68" i="1"/>
  <c r="G67" i="1"/>
  <c r="G64" i="1"/>
  <c r="G62" i="1"/>
  <c r="G59" i="1"/>
  <c r="G56" i="1"/>
  <c r="G54" i="1"/>
  <c r="G53" i="1"/>
  <c r="G51" i="1"/>
  <c r="G49" i="1"/>
  <c r="G47" i="1"/>
  <c r="G45" i="1"/>
  <c r="G44" i="1"/>
  <c r="G43" i="1"/>
  <c r="G40" i="1"/>
  <c r="G38" i="1"/>
  <c r="G36" i="1"/>
  <c r="G34" i="1"/>
  <c r="G31" i="1"/>
  <c r="G29" i="1"/>
  <c r="G28" i="1"/>
  <c r="G27" i="1"/>
  <c r="G25" i="1"/>
  <c r="G24" i="1"/>
  <c r="G23" i="1"/>
  <c r="G20" i="1"/>
  <c r="G19" i="1"/>
  <c r="G17" i="1"/>
  <c r="G15" i="1"/>
  <c r="G13" i="1"/>
  <c r="G11" i="1"/>
  <c r="G10" i="1"/>
  <c r="G297" i="1" l="1"/>
  <c r="G309" i="1" s="1"/>
  <c r="G136" i="1"/>
  <c r="G306" i="1" s="1"/>
  <c r="G69" i="1"/>
  <c r="G304" i="1" s="1"/>
  <c r="G226" i="1"/>
  <c r="G308" i="1" s="1"/>
  <c r="G305" i="1"/>
  <c r="G186" i="1"/>
  <c r="G307" i="1" s="1"/>
  <c r="F311" i="1" l="1"/>
</calcChain>
</file>

<file path=xl/sharedStrings.xml><?xml version="1.0" encoding="utf-8"?>
<sst xmlns="http://schemas.openxmlformats.org/spreadsheetml/2006/main" count="668" uniqueCount="253">
  <si>
    <t>(See "Prices" clause in tender document)</t>
  </si>
  <si>
    <t>UNIT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</si>
  <si>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</si>
  <si>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</si>
  <si>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</si>
  <si>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</si>
  <si>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</si>
  <si>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</si>
  <si>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</si>
  <si>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</si>
  <si>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</si>
  <si>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</si>
  <si>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</si>
  <si>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Armstrong Ave - Main Street to Scotia Street</t>
  </si>
  <si>
    <t>A1</t>
  </si>
  <si>
    <t>Watermain Renewal</t>
  </si>
  <si>
    <t>CW 2110</t>
  </si>
  <si>
    <t>a) 200mm</t>
  </si>
  <si>
    <t>i) trenchless installation, Class B sand bedding, Class 3 backfill</t>
  </si>
  <si>
    <t>I.m</t>
  </si>
  <si>
    <t>ii) Open cut, Class B sand bedding, Class 3 backfill</t>
  </si>
  <si>
    <t>b) 150mm</t>
  </si>
  <si>
    <t>c) 100mm</t>
  </si>
  <si>
    <t>A2</t>
  </si>
  <si>
    <t>Hydrant Assembly</t>
  </si>
  <si>
    <t>a) SD-006</t>
  </si>
  <si>
    <t>each</t>
  </si>
  <si>
    <t>A3</t>
  </si>
  <si>
    <t>Watermain Valve</t>
  </si>
  <si>
    <t>A4</t>
  </si>
  <si>
    <t>Fittings</t>
  </si>
  <si>
    <t>a) Tees</t>
  </si>
  <si>
    <t>i) 300mm X 300mm X 200mm</t>
  </si>
  <si>
    <t>ii) 200mm X 200mm X 150mm</t>
  </si>
  <si>
    <t>iii) 200mm X 200mm X 200mm</t>
  </si>
  <si>
    <t>b) Bends (SD-004)</t>
  </si>
  <si>
    <t>i) 200mm -  22°</t>
  </si>
  <si>
    <t>ii) 200mm -  45°</t>
  </si>
  <si>
    <t>iii) 150mm -  45°</t>
  </si>
  <si>
    <t>c) Reducers</t>
  </si>
  <si>
    <t>i) 150mm - 100mm</t>
  </si>
  <si>
    <t>A5</t>
  </si>
  <si>
    <t>Water Services</t>
  </si>
  <si>
    <t>a) 19mm</t>
  </si>
  <si>
    <t>l.m</t>
  </si>
  <si>
    <t>A6</t>
  </si>
  <si>
    <t>Corporation Stops</t>
  </si>
  <si>
    <t>A7</t>
  </si>
  <si>
    <t>Curb Stops - Replace Existing</t>
  </si>
  <si>
    <t>A8</t>
  </si>
  <si>
    <t>Curb Stops Boxes - Replace Existing</t>
  </si>
  <si>
    <t>A9</t>
  </si>
  <si>
    <t>Connecting to Existing Watermains and Large Diameter Water Services</t>
  </si>
  <si>
    <t>a) In-line connection - plug existing</t>
  </si>
  <si>
    <t>i) 200mm</t>
  </si>
  <si>
    <t>ii) 150mm</t>
  </si>
  <si>
    <t>iii) 100mm</t>
  </si>
  <si>
    <t>b) perpendicular connection</t>
  </si>
  <si>
    <t>i) 300mm</t>
  </si>
  <si>
    <t>A10</t>
  </si>
  <si>
    <t>Connecting Existing Copper  Water Services to New Watermains</t>
  </si>
  <si>
    <t>A11</t>
  </si>
  <si>
    <t>Connecting Existing Lead Water Services to New Watermains</t>
  </si>
  <si>
    <t>A12</t>
  </si>
  <si>
    <t>10.9 Kilogram Sacrificial Zinc Anodes</t>
  </si>
  <si>
    <t>a) On Water Services</t>
  </si>
  <si>
    <t>b) On Metallic Watermains</t>
  </si>
  <si>
    <t>A14</t>
  </si>
  <si>
    <t>Partial Slab Patches</t>
  </si>
  <si>
    <t>E6, CW 3230</t>
  </si>
  <si>
    <t>a) 150mm reinforced concrete pavement</t>
  </si>
  <si>
    <t>m²</t>
  </si>
  <si>
    <t>A15</t>
  </si>
  <si>
    <t>Miscellaneous Concrete Slab Renewal</t>
  </si>
  <si>
    <t>E7, CW 3235</t>
  </si>
  <si>
    <t>a) Sidewalk (SD-228A)</t>
  </si>
  <si>
    <t>i) Less than 5 m²</t>
  </si>
  <si>
    <t>A16</t>
  </si>
  <si>
    <t>Concrete Curb Renewal</t>
  </si>
  <si>
    <t>E8,CW 3240</t>
  </si>
  <si>
    <t>a) Barrier curb (SD-204)</t>
  </si>
  <si>
    <t xml:space="preserve">i) Less than 3 m </t>
  </si>
  <si>
    <t>b) Ramp curb</t>
  </si>
  <si>
    <t>A17</t>
  </si>
  <si>
    <t>Planing</t>
  </si>
  <si>
    <t>CW 3450</t>
  </si>
  <si>
    <t>a) Planing 0-50mm depth</t>
  </si>
  <si>
    <t>i) Asphaltic Concrete</t>
  </si>
  <si>
    <t>A18</t>
  </si>
  <si>
    <t>Construction of Asphalt Concrete Overlays Type 1A</t>
  </si>
  <si>
    <t>CW 3410</t>
  </si>
  <si>
    <t>tonne</t>
  </si>
  <si>
    <t>Subtotal:</t>
  </si>
  <si>
    <t>Section B</t>
  </si>
  <si>
    <t>B</t>
  </si>
  <si>
    <t>Scotia Street - Armstrong Ave to Newton Ave</t>
  </si>
  <si>
    <t>B1</t>
  </si>
  <si>
    <t>i) trenchless installation, Class B sand bedding, Cement Bentonite Fill Backfill</t>
  </si>
  <si>
    <t>B2</t>
  </si>
  <si>
    <t>Flood Protection Dike - Cement-Bentonite Fill</t>
  </si>
  <si>
    <t>E13</t>
  </si>
  <si>
    <r>
      <t>m</t>
    </r>
    <r>
      <rPr>
        <vertAlign val="superscript"/>
        <sz val="10"/>
        <rFont val="Arial"/>
        <family val="2"/>
      </rPr>
      <t>3</t>
    </r>
  </si>
  <si>
    <t>B3</t>
  </si>
  <si>
    <t>Short Hydrant Assembly</t>
  </si>
  <si>
    <t>a) SD-007</t>
  </si>
  <si>
    <t>B4</t>
  </si>
  <si>
    <t>a) Bends (SD-004)</t>
  </si>
  <si>
    <t>i) 200mm -  45°</t>
  </si>
  <si>
    <t>B5</t>
  </si>
  <si>
    <t>B6</t>
  </si>
  <si>
    <t>B7</t>
  </si>
  <si>
    <t>B8</t>
  </si>
  <si>
    <t>B9</t>
  </si>
  <si>
    <t>B10</t>
  </si>
  <si>
    <t>B11</t>
  </si>
  <si>
    <t>Connecting Existing Lead  Water Services to New Watermains</t>
  </si>
  <si>
    <t>B12</t>
  </si>
  <si>
    <t>B13</t>
  </si>
  <si>
    <t>Continuity Bonding</t>
  </si>
  <si>
    <t>B14</t>
  </si>
  <si>
    <t>B15</t>
  </si>
  <si>
    <t>B16</t>
  </si>
  <si>
    <t>Section C</t>
  </si>
  <si>
    <t>C</t>
  </si>
  <si>
    <t>Marymound Way - Newton Ave to Armstrong Ave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</si>
  <si>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</si>
  <si>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</si>
  <si>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</si>
  <si>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</si>
  <si>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</si>
  <si>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</si>
  <si>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</si>
  <si>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</si>
  <si>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</si>
  <si>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Section D</t>
  </si>
  <si>
    <t>D</t>
  </si>
  <si>
    <t>Newton Ave West - Main Street to Marymound Way</t>
  </si>
  <si>
    <t>D1</t>
  </si>
  <si>
    <t>D2</t>
  </si>
  <si>
    <t>D3</t>
  </si>
  <si>
    <t>D4</t>
  </si>
  <si>
    <t>a) Cross</t>
  </si>
  <si>
    <t>i) 200mm X 200mm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</si>
  <si>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</si>
  <si>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</si>
  <si>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</si>
  <si>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</si>
  <si>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</si>
  <si>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</si>
  <si>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</si>
  <si>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</si>
  <si>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</si>
  <si>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</si>
  <si>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</si>
  <si>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</si>
  <si>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</si>
  <si>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</si>
  <si>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Section E</t>
  </si>
  <si>
    <t>E</t>
  </si>
  <si>
    <t>Newton Ave East  - Mid Block to Scotia Street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</si>
  <si>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</si>
  <si>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</si>
  <si>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</si>
  <si>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</si>
  <si>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</si>
  <si>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</si>
  <si>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</si>
  <si>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</si>
  <si>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</si>
  <si>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</si>
  <si>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</si>
  <si>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</si>
  <si>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E14</t>
  </si>
  <si>
    <t>E15</t>
  </si>
  <si>
    <t>E16</t>
  </si>
  <si>
    <t>Section F</t>
  </si>
  <si>
    <t>F</t>
  </si>
  <si>
    <t>Provisional Items</t>
  </si>
  <si>
    <t>F1</t>
  </si>
  <si>
    <t>a) 300mm</t>
  </si>
  <si>
    <t>i) Open cut, Class B sand bedding, Class 3 backfill</t>
  </si>
  <si>
    <t>F2</t>
  </si>
  <si>
    <t>a) 25mm</t>
  </si>
  <si>
    <t>a) 38mm</t>
  </si>
  <si>
    <t>a) 50mm</t>
  </si>
  <si>
    <t>F3</t>
  </si>
  <si>
    <t>New Watermain Valve on Existing WM</t>
  </si>
  <si>
    <t>F4</t>
  </si>
  <si>
    <t>Watermain Insulation</t>
  </si>
  <si>
    <t>a) In a trench (SD-018)</t>
  </si>
  <si>
    <t>i) 100mm Thick</t>
  </si>
  <si>
    <t>F5</t>
  </si>
  <si>
    <t>i) 150mm -  11°</t>
  </si>
  <si>
    <t>ii) 150mm -  22°</t>
  </si>
  <si>
    <t>iv) 200mm -  11°</t>
  </si>
  <si>
    <t>a) Bends (SD-005)</t>
  </si>
  <si>
    <t>v) 200mm -  11°</t>
  </si>
  <si>
    <t>vi) 200mm -  22°</t>
  </si>
  <si>
    <t>vii) 200mm -  45°</t>
  </si>
  <si>
    <t>F6</t>
  </si>
  <si>
    <t>b) 38mm</t>
  </si>
  <si>
    <t>c) 50mm</t>
  </si>
  <si>
    <t>F7</t>
  </si>
  <si>
    <t>F8</t>
  </si>
  <si>
    <t>F9</t>
  </si>
  <si>
    <t>F10</t>
  </si>
  <si>
    <t>F11</t>
  </si>
  <si>
    <t>Regrading of Existing Sewer Services up to 1.5m</t>
  </si>
  <si>
    <t>a) 100mm</t>
  </si>
  <si>
    <t>c) 200mm</t>
  </si>
  <si>
    <t>F12</t>
  </si>
  <si>
    <t>Regrading of Existing Sewer Services longer than 1.5m</t>
  </si>
  <si>
    <t>m</t>
  </si>
  <si>
    <t>F13</t>
  </si>
  <si>
    <t>Maintaining Curb Stop Excavations for Replacement of Private Lead Services</t>
  </si>
  <si>
    <t>day</t>
  </si>
  <si>
    <t>F14</t>
  </si>
  <si>
    <t>Sodding</t>
  </si>
  <si>
    <t>CW 3510</t>
  </si>
  <si>
    <t>F15</t>
  </si>
  <si>
    <t>Re-Installation of Existing Interlocking Paving Stones on Walkways</t>
  </si>
  <si>
    <t>CW 3330, E10</t>
  </si>
  <si>
    <t>F16</t>
  </si>
  <si>
    <t>Adjustment of Precast Sidewalk Blocks</t>
  </si>
  <si>
    <t>CW3235</t>
  </si>
  <si>
    <t>F17</t>
  </si>
  <si>
    <t>Remove and Replace Existing Catchbasins</t>
  </si>
  <si>
    <t>CW 2130</t>
  </si>
  <si>
    <t>a) SD-024</t>
  </si>
  <si>
    <t>F18</t>
  </si>
  <si>
    <t>Remove and Replace Existing Catchpit</t>
  </si>
  <si>
    <t>a) SD-023</t>
  </si>
  <si>
    <t>F19</t>
  </si>
  <si>
    <t>Cement Stabilize Fill</t>
  </si>
  <si>
    <t>CW 3150</t>
  </si>
  <si>
    <t>F20</t>
  </si>
  <si>
    <t>Surfacing Material</t>
  </si>
  <si>
    <t>a) Limestone</t>
  </si>
  <si>
    <t>F21</t>
  </si>
  <si>
    <t>Construction of Asphalt Patches</t>
  </si>
  <si>
    <t>E9, CW 3410</t>
  </si>
  <si>
    <t>Section G</t>
  </si>
  <si>
    <t>G</t>
  </si>
  <si>
    <t>Cash Allowance for Additional Work</t>
  </si>
  <si>
    <t>G1</t>
  </si>
  <si>
    <t>Cash Allowance</t>
  </si>
  <si>
    <t>L.S.</t>
  </si>
  <si>
    <t>SUMMARY</t>
  </si>
  <si>
    <t>Section Subtotal</t>
  </si>
  <si>
    <t xml:space="preserve">TOTAL BID PRICE (GST extra)                                                                              (in figures)                                             </t>
  </si>
  <si>
    <t>B17</t>
  </si>
  <si>
    <t>FORM B(R1): PRICES</t>
  </si>
  <si>
    <t>Allowance for Cement Bentonite Fill Material Testing and Quality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</si>
</sst>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"/>
    <numFmt numFmtId="165" formatCode="0."/>
    <numFmt numFmtId="166" formatCode="0;0;&quot;&quot;;@"/>
  </numFmts>
  <fonts count="17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6"/>
      <color indexed="8"/>
      <name val="Arial"/>
      <family val="2"/>
    </font>
    <font>
      <sz val="11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u/>
      <sz val="12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  <font>
      <b/>
      <i/>
      <u/>
      <sz val="11"/>
      <color indexed="8"/>
      <name val="Arial"/>
      <family val="2"/>
    </font>
    <font>
      <b/>
      <u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8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/>
    <xf numFmtId="0" fontId="7" fillId="0" borderId="0"/>
    <xf numFmtId="0" fontId="1" fillId="2" borderId="0"/>
  </cellStyleXfs>
  <cellXfs count="182">
    <xf numFmtId="0" fontId="0" fillId="0" borderId="0" xfId="0"/>
    <xf numFmtId="1" fontId="2" fillId="2" borderId="0" xfId="1" applyNumberFormat="1" applyFont="1" applyAlignment="1">
      <alignment horizontal="centerContinuous" vertical="top"/>
    </xf>
    <xf numFmtId="0" fontId="2" fillId="2" borderId="0" xfId="1" applyFont="1" applyAlignment="1">
      <alignment horizontal="centerContinuous" vertical="center"/>
    </xf>
    <xf numFmtId="0" fontId="3" fillId="2" borderId="0" xfId="1" applyFont="1" applyAlignment="1">
      <alignment horizontal="centerContinuous" vertical="center"/>
    </xf>
    <xf numFmtId="164" fontId="4" fillId="2" borderId="0" xfId="1" applyNumberFormat="1" applyFont="1" applyAlignment="1">
      <alignment horizontal="centerContinuous" vertical="center"/>
    </xf>
    <xf numFmtId="0" fontId="1" fillId="2" borderId="0" xfId="1"/>
    <xf numFmtId="1" fontId="1" fillId="2" borderId="0" xfId="1" applyNumberFormat="1" applyAlignment="1">
      <alignment horizontal="centerContinuous" vertical="top"/>
    </xf>
    <xf numFmtId="0" fontId="1" fillId="2" borderId="0" xfId="1" applyAlignment="1">
      <alignment horizontal="centerContinuous" vertical="center"/>
    </xf>
    <xf numFmtId="0" fontId="5" fillId="2" borderId="0" xfId="1" applyFont="1" applyAlignment="1">
      <alignment horizontal="center" vertical="center"/>
    </xf>
    <xf numFmtId="164" fontId="6" fillId="2" borderId="0" xfId="1" applyNumberFormat="1" applyFont="1" applyAlignment="1">
      <alignment horizontal="centerContinuous" vertical="center"/>
    </xf>
    <xf numFmtId="0" fontId="7" fillId="2" borderId="0" xfId="1" applyFont="1" applyAlignment="1">
      <alignment vertical="top"/>
    </xf>
    <xf numFmtId="0" fontId="7" fillId="2" borderId="0" xfId="1" applyFont="1"/>
    <xf numFmtId="164" fontId="7" fillId="2" borderId="0" xfId="1" applyNumberFormat="1" applyFont="1" applyAlignment="1">
      <alignment vertical="center"/>
    </xf>
    <xf numFmtId="2" fontId="7" fillId="2" borderId="0" xfId="1" applyNumberFormat="1" applyFont="1"/>
    <xf numFmtId="0" fontId="7" fillId="2" borderId="1" xfId="1" applyFont="1" applyBorder="1" applyAlignment="1">
      <alignment horizontal="center" vertical="top"/>
    </xf>
    <xf numFmtId="0" fontId="7" fillId="2" borderId="2" xfId="1" applyFont="1" applyBorder="1" applyAlignment="1">
      <alignment horizontal="center"/>
    </xf>
    <xf numFmtId="0" fontId="7" fillId="2" borderId="1" xfId="1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164" fontId="7" fillId="2" borderId="3" xfId="1" applyNumberFormat="1" applyFont="1" applyBorder="1" applyAlignment="1">
      <alignment horizontal="center"/>
    </xf>
    <xf numFmtId="0" fontId="7" fillId="2" borderId="4" xfId="1" applyFont="1" applyBorder="1" applyAlignment="1">
      <alignment vertical="top"/>
    </xf>
    <xf numFmtId="0" fontId="7" fillId="2" borderId="5" xfId="1" applyFont="1" applyBorder="1"/>
    <xf numFmtId="0" fontId="7" fillId="2" borderId="4" xfId="1" applyFont="1" applyBorder="1" applyAlignment="1">
      <alignment horizontal="center"/>
    </xf>
    <xf numFmtId="0" fontId="7" fillId="2" borderId="6" xfId="1" applyFont="1" applyBorder="1"/>
    <xf numFmtId="0" fontId="7" fillId="2" borderId="6" xfId="1" applyFont="1" applyBorder="1" applyAlignment="1">
      <alignment horizontal="center"/>
    </xf>
    <xf numFmtId="164" fontId="7" fillId="2" borderId="6" xfId="1" applyNumberFormat="1" applyFont="1" applyBorder="1" applyAlignment="1">
      <alignment horizontal="right"/>
    </xf>
    <xf numFmtId="0" fontId="7" fillId="2" borderId="4" xfId="1" applyFont="1" applyBorder="1" applyAlignment="1">
      <alignment horizontal="right"/>
    </xf>
    <xf numFmtId="164" fontId="1" fillId="2" borderId="10" xfId="1" applyNumberFormat="1" applyBorder="1" applyAlignment="1">
      <alignment horizontal="right"/>
    </xf>
    <xf numFmtId="0" fontId="1" fillId="2" borderId="10" xfId="1" applyBorder="1" applyAlignment="1">
      <alignment horizontal="right"/>
    </xf>
    <xf numFmtId="0" fontId="9" fillId="2" borderId="11" xfId="1" applyFont="1" applyBorder="1" applyAlignment="1">
      <alignment horizontal="center" vertical="center"/>
    </xf>
    <xf numFmtId="0" fontId="1" fillId="2" borderId="0" xfId="1" applyAlignment="1">
      <alignment vertical="center"/>
    </xf>
    <xf numFmtId="165" fontId="7" fillId="0" borderId="15" xfId="2" applyNumberFormat="1" applyBorder="1" applyAlignment="1">
      <alignment horizontal="center" vertical="center"/>
    </xf>
    <xf numFmtId="166" fontId="11" fillId="3" borderId="15" xfId="1" applyNumberFormat="1" applyFont="1" applyFill="1" applyBorder="1" applyAlignment="1">
      <alignment horizontal="left" vertical="center"/>
    </xf>
    <xf numFmtId="1" fontId="7" fillId="2" borderId="15" xfId="1" applyNumberFormat="1" applyFont="1" applyBorder="1" applyAlignment="1">
      <alignment horizontal="center" vertical="center"/>
    </xf>
    <xf numFmtId="0" fontId="7" fillId="2" borderId="15" xfId="1" applyFont="1" applyBorder="1" applyAlignment="1">
      <alignment horizontal="center" vertical="center"/>
    </xf>
    <xf numFmtId="164" fontId="7" fillId="2" borderId="15" xfId="1" applyNumberFormat="1" applyFont="1" applyBorder="1" applyAlignment="1">
      <alignment horizontal="center" vertical="center"/>
    </xf>
    <xf numFmtId="165" fontId="7" fillId="0" borderId="16" xfId="2" applyNumberFormat="1" applyBorder="1" applyAlignment="1">
      <alignment horizontal="center" vertical="center"/>
    </xf>
    <xf numFmtId="166" fontId="11" fillId="3" borderId="16" xfId="1" applyNumberFormat="1" applyFont="1" applyFill="1" applyBorder="1" applyAlignment="1">
      <alignment horizontal="left" vertical="top" wrapText="1" indent="1"/>
    </xf>
    <xf numFmtId="1" fontId="7" fillId="2" borderId="16" xfId="1" applyNumberFormat="1" applyFont="1" applyBorder="1" applyAlignment="1">
      <alignment horizontal="center" vertical="center"/>
    </xf>
    <xf numFmtId="0" fontId="7" fillId="2" borderId="16" xfId="1" applyFont="1" applyBorder="1" applyAlignment="1">
      <alignment horizontal="center" vertical="center"/>
    </xf>
    <xf numFmtId="164" fontId="7" fillId="2" borderId="16" xfId="1" applyNumberFormat="1" applyFont="1" applyBorder="1" applyAlignment="1">
      <alignment horizontal="center" vertical="center"/>
    </xf>
    <xf numFmtId="166" fontId="11" fillId="3" borderId="16" xfId="1" applyNumberFormat="1" applyFont="1" applyFill="1" applyBorder="1" applyAlignment="1">
      <alignment horizontal="left" vertical="top" wrapText="1" indent="2"/>
    </xf>
    <xf numFmtId="164" fontId="7" fillId="2" borderId="16" xfId="1" applyNumberFormat="1" applyFont="1" applyBorder="1" applyAlignment="1" applyProtection="1">
      <alignment horizontal="center" vertical="center"/>
      <protection locked="0"/>
    </xf>
    <xf numFmtId="164" fontId="7" fillId="0" borderId="16" xfId="1" applyNumberFormat="1" applyFont="1" applyFill="1" applyBorder="1" applyAlignment="1" applyProtection="1">
      <alignment horizontal="center" vertical="center"/>
      <protection locked="0"/>
    </xf>
    <xf numFmtId="166" fontId="11" fillId="3" borderId="16" xfId="1" applyNumberFormat="1" applyFont="1" applyFill="1" applyBorder="1" applyAlignment="1">
      <alignment horizontal="left" vertical="center" wrapText="1"/>
    </xf>
    <xf numFmtId="0" fontId="1" fillId="2" borderId="16" xfId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 indent="1"/>
    </xf>
    <xf numFmtId="0" fontId="7" fillId="0" borderId="16" xfId="0" applyFont="1" applyBorder="1" applyAlignment="1">
      <alignment horizontal="left" vertical="top" wrapText="1" indent="2"/>
    </xf>
    <xf numFmtId="1" fontId="7" fillId="0" borderId="16" xfId="1" applyNumberFormat="1" applyFont="1" applyFill="1" applyBorder="1" applyAlignment="1">
      <alignment horizontal="center" vertical="center"/>
    </xf>
    <xf numFmtId="1" fontId="7" fillId="2" borderId="16" xfId="1" applyNumberFormat="1" applyFont="1" applyBorder="1" applyAlignment="1">
      <alignment horizontal="left" vertical="center"/>
    </xf>
    <xf numFmtId="0" fontId="1" fillId="0" borderId="16" xfId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2"/>
    </xf>
    <xf numFmtId="165" fontId="7" fillId="0" borderId="17" xfId="2" applyNumberForma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/>
    </xf>
    <xf numFmtId="164" fontId="7" fillId="0" borderId="17" xfId="1" applyNumberFormat="1" applyFont="1" applyFill="1" applyBorder="1" applyAlignment="1" applyProtection="1">
      <alignment horizontal="center" vertical="center"/>
      <protection locked="0"/>
    </xf>
    <xf numFmtId="164" fontId="7" fillId="2" borderId="18" xfId="1" applyNumberFormat="1" applyFont="1" applyBorder="1" applyAlignment="1">
      <alignment horizontal="center" vertical="center"/>
    </xf>
    <xf numFmtId="0" fontId="9" fillId="2" borderId="4" xfId="1" applyFont="1" applyBorder="1" applyAlignment="1">
      <alignment horizontal="center" vertical="center"/>
    </xf>
    <xf numFmtId="164" fontId="7" fillId="2" borderId="21" xfId="1" applyNumberFormat="1" applyFont="1" applyBorder="1" applyAlignment="1">
      <alignment horizontal="right"/>
    </xf>
    <xf numFmtId="164" fontId="7" fillId="2" borderId="22" xfId="1" applyNumberFormat="1" applyFont="1" applyBorder="1" applyAlignment="1">
      <alignment horizontal="right"/>
    </xf>
    <xf numFmtId="0" fontId="9" fillId="2" borderId="24" xfId="1" applyFont="1" applyBorder="1" applyAlignment="1">
      <alignment horizontal="center" vertical="center"/>
    </xf>
    <xf numFmtId="165" fontId="7" fillId="0" borderId="27" xfId="2" applyNumberForma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2" borderId="27" xfId="1" applyFont="1" applyBorder="1" applyAlignment="1">
      <alignment horizontal="center" vertical="center"/>
    </xf>
    <xf numFmtId="164" fontId="7" fillId="2" borderId="27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9" fillId="2" borderId="29" xfId="1" applyFont="1" applyBorder="1" applyAlignment="1">
      <alignment horizontal="center" vertical="center"/>
    </xf>
    <xf numFmtId="166" fontId="11" fillId="3" borderId="15" xfId="1" applyNumberFormat="1" applyFont="1" applyFill="1" applyBorder="1" applyAlignment="1">
      <alignment horizontal="left"/>
    </xf>
    <xf numFmtId="166" fontId="11" fillId="3" borderId="16" xfId="1" applyNumberFormat="1" applyFont="1" applyFill="1" applyBorder="1" applyAlignment="1">
      <alignment horizontal="left" wrapText="1"/>
    </xf>
    <xf numFmtId="165" fontId="7" fillId="0" borderId="18" xfId="2" applyNumberFormat="1" applyBorder="1" applyAlignment="1">
      <alignment horizontal="center" vertical="center"/>
    </xf>
    <xf numFmtId="166" fontId="11" fillId="3" borderId="18" xfId="1" applyNumberFormat="1" applyFont="1" applyFill="1" applyBorder="1" applyAlignment="1">
      <alignment horizontal="left" vertical="top" wrapText="1" indent="2"/>
    </xf>
    <xf numFmtId="1" fontId="7" fillId="2" borderId="18" xfId="1" applyNumberFormat="1" applyFont="1" applyBorder="1" applyAlignment="1">
      <alignment horizontal="center" vertical="center"/>
    </xf>
    <xf numFmtId="0" fontId="7" fillId="2" borderId="18" xfId="1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164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9" fillId="2" borderId="31" xfId="1" applyFont="1" applyBorder="1" applyAlignment="1">
      <alignment horizontal="center" vertical="center"/>
    </xf>
    <xf numFmtId="166" fontId="11" fillId="3" borderId="15" xfId="1" applyNumberFormat="1" applyFont="1" applyFill="1" applyBorder="1" applyAlignment="1">
      <alignment vertical="center"/>
    </xf>
    <xf numFmtId="164" fontId="7" fillId="2" borderId="15" xfId="1" applyNumberFormat="1" applyFont="1" applyBorder="1" applyAlignment="1">
      <alignment horizontal="center"/>
    </xf>
    <xf numFmtId="166" fontId="11" fillId="3" borderId="16" xfId="1" applyNumberFormat="1" applyFont="1" applyFill="1" applyBorder="1" applyAlignment="1">
      <alignment horizontal="left" vertical="top" indent="1"/>
    </xf>
    <xf numFmtId="166" fontId="11" fillId="3" borderId="16" xfId="1" applyNumberFormat="1" applyFont="1" applyFill="1" applyBorder="1" applyAlignment="1">
      <alignment vertical="center"/>
    </xf>
    <xf numFmtId="166" fontId="11" fillId="3" borderId="16" xfId="1" applyNumberFormat="1" applyFont="1" applyFill="1" applyBorder="1" applyAlignment="1">
      <alignment horizontal="left" vertical="top" indent="2"/>
    </xf>
    <xf numFmtId="166" fontId="11" fillId="3" borderId="16" xfId="1" applyNumberFormat="1" applyFont="1" applyFill="1" applyBorder="1" applyAlignment="1">
      <alignment vertical="center" wrapText="1"/>
    </xf>
    <xf numFmtId="0" fontId="7" fillId="2" borderId="18" xfId="1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9" fillId="2" borderId="32" xfId="1" applyFont="1" applyBorder="1" applyAlignment="1">
      <alignment horizontal="center" vertical="center"/>
    </xf>
    <xf numFmtId="166" fontId="11" fillId="3" borderId="16" xfId="1" applyNumberFormat="1" applyFont="1" applyFill="1" applyBorder="1" applyAlignment="1">
      <alignment horizontal="left" vertical="center"/>
    </xf>
    <xf numFmtId="166" fontId="11" fillId="3" borderId="17" xfId="1" applyNumberFormat="1" applyFont="1" applyFill="1" applyBorder="1" applyAlignment="1">
      <alignment horizontal="left" vertical="top" wrapText="1" indent="2"/>
    </xf>
    <xf numFmtId="1" fontId="7" fillId="2" borderId="17" xfId="1" applyNumberFormat="1" applyFont="1" applyBorder="1" applyAlignment="1">
      <alignment horizontal="center" vertical="center"/>
    </xf>
    <xf numFmtId="1" fontId="7" fillId="0" borderId="17" xfId="1" applyNumberFormat="1" applyFont="1" applyFill="1" applyBorder="1" applyAlignment="1">
      <alignment horizontal="center" vertical="center"/>
    </xf>
    <xf numFmtId="164" fontId="7" fillId="2" borderId="17" xfId="1" applyNumberFormat="1" applyFont="1" applyBorder="1" applyAlignment="1">
      <alignment horizontal="center" vertical="center"/>
    </xf>
    <xf numFmtId="166" fontId="11" fillId="3" borderId="15" xfId="1" applyNumberFormat="1" applyFont="1" applyFill="1" applyBorder="1" applyAlignment="1">
      <alignment vertical="center" wrapText="1"/>
    </xf>
    <xf numFmtId="166" fontId="11" fillId="3" borderId="16" xfId="1" applyNumberFormat="1" applyFont="1" applyFill="1" applyBorder="1" applyAlignment="1">
      <alignment horizontal="left" vertical="top"/>
    </xf>
    <xf numFmtId="166" fontId="11" fillId="3" borderId="17" xfId="1" applyNumberFormat="1" applyFont="1" applyFill="1" applyBorder="1" applyAlignment="1">
      <alignment vertical="center" wrapText="1"/>
    </xf>
    <xf numFmtId="0" fontId="7" fillId="2" borderId="17" xfId="1" applyFont="1" applyBorder="1" applyAlignment="1">
      <alignment horizontal="center" vertical="center"/>
    </xf>
    <xf numFmtId="164" fontId="7" fillId="2" borderId="17" xfId="1" applyNumberFormat="1" applyFont="1" applyBorder="1" applyAlignment="1" applyProtection="1">
      <alignment horizontal="center" vertical="center"/>
      <protection locked="0"/>
    </xf>
    <xf numFmtId="0" fontId="9" fillId="2" borderId="22" xfId="1" applyFont="1" applyBorder="1" applyAlignment="1">
      <alignment horizontal="center" vertical="center"/>
    </xf>
    <xf numFmtId="165" fontId="7" fillId="0" borderId="36" xfId="2" applyNumberFormat="1" applyBorder="1" applyAlignment="1">
      <alignment horizontal="center" vertical="center"/>
    </xf>
    <xf numFmtId="166" fontId="11" fillId="3" borderId="36" xfId="1" applyNumberFormat="1" applyFont="1" applyFill="1" applyBorder="1" applyAlignment="1">
      <alignment vertical="center" wrapText="1"/>
    </xf>
    <xf numFmtId="1" fontId="7" fillId="2" borderId="36" xfId="1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2" borderId="36" xfId="1" applyFont="1" applyBorder="1" applyAlignment="1">
      <alignment horizontal="center" vertical="center"/>
    </xf>
    <xf numFmtId="164" fontId="7" fillId="2" borderId="36" xfId="1" applyNumberFormat="1" applyFont="1" applyBorder="1" applyAlignment="1">
      <alignment horizontal="center" vertical="center"/>
    </xf>
    <xf numFmtId="0" fontId="7" fillId="2" borderId="40" xfId="1" applyFont="1" applyBorder="1" applyAlignment="1">
      <alignment vertical="top"/>
    </xf>
    <xf numFmtId="0" fontId="8" fillId="2" borderId="41" xfId="1" applyFont="1" applyBorder="1" applyAlignment="1">
      <alignment horizontal="centerContinuous"/>
    </xf>
    <xf numFmtId="0" fontId="7" fillId="2" borderId="41" xfId="1" applyFont="1" applyBorder="1" applyAlignment="1">
      <alignment horizontal="centerContinuous"/>
    </xf>
    <xf numFmtId="164" fontId="7" fillId="2" borderId="41" xfId="1" applyNumberFormat="1" applyFont="1" applyBorder="1" applyAlignment="1">
      <alignment horizontal="centerContinuous"/>
    </xf>
    <xf numFmtId="0" fontId="7" fillId="2" borderId="42" xfId="1" applyFont="1" applyBorder="1" applyAlignment="1">
      <alignment horizontal="right"/>
    </xf>
    <xf numFmtId="164" fontId="7" fillId="2" borderId="0" xfId="1" applyNumberFormat="1" applyFont="1" applyAlignment="1">
      <alignment horizontal="right" vertical="center"/>
    </xf>
    <xf numFmtId="0" fontId="7" fillId="2" borderId="45" xfId="1" applyFont="1" applyBorder="1" applyAlignment="1">
      <alignment horizontal="right" vertical="center"/>
    </xf>
    <xf numFmtId="0" fontId="9" fillId="2" borderId="46" xfId="1" applyFont="1" applyBorder="1" applyAlignment="1">
      <alignment horizontal="center" vertical="center"/>
    </xf>
    <xf numFmtId="164" fontId="7" fillId="2" borderId="46" xfId="1" applyNumberFormat="1" applyFont="1" applyBorder="1" applyAlignment="1">
      <alignment horizontal="right"/>
    </xf>
    <xf numFmtId="7" fontId="7" fillId="2" borderId="46" xfId="1" applyNumberFormat="1" applyFont="1" applyBorder="1" applyAlignment="1">
      <alignment horizontal="right"/>
    </xf>
    <xf numFmtId="1" fontId="16" fillId="2" borderId="8" xfId="1" applyNumberFormat="1" applyFont="1" applyBorder="1" applyAlignment="1">
      <alignment horizontal="left" vertical="center" wrapText="1"/>
    </xf>
    <xf numFmtId="0" fontId="7" fillId="2" borderId="8" xfId="1" applyFont="1" applyBorder="1" applyAlignment="1">
      <alignment vertical="center" wrapText="1"/>
    </xf>
    <xf numFmtId="165" fontId="9" fillId="2" borderId="53" xfId="1" applyNumberFormat="1" applyFont="1" applyBorder="1" applyAlignment="1">
      <alignment horizontal="center" vertical="center"/>
    </xf>
    <xf numFmtId="165" fontId="9" fillId="2" borderId="10" xfId="1" applyNumberFormat="1" applyFont="1" applyBorder="1" applyAlignment="1">
      <alignment horizontal="center" vertical="center"/>
    </xf>
    <xf numFmtId="164" fontId="7" fillId="2" borderId="54" xfId="1" applyNumberFormat="1" applyFont="1" applyBorder="1" applyAlignment="1">
      <alignment horizontal="right"/>
    </xf>
    <xf numFmtId="7" fontId="7" fillId="2" borderId="54" xfId="1" applyNumberFormat="1" applyFont="1" applyBorder="1" applyAlignment="1">
      <alignment horizontal="right"/>
    </xf>
    <xf numFmtId="0" fontId="1" fillId="2" borderId="0" xfId="1" applyAlignment="1">
      <alignment vertical="top"/>
    </xf>
    <xf numFmtId="0" fontId="1" fillId="2" borderId="0" xfId="1" applyAlignment="1">
      <alignment horizontal="center"/>
    </xf>
    <xf numFmtId="164" fontId="1" fillId="2" borderId="0" xfId="1" applyNumberFormat="1" applyAlignment="1">
      <alignment horizontal="right"/>
    </xf>
    <xf numFmtId="0" fontId="1" fillId="2" borderId="0" xfId="1" applyAlignment="1">
      <alignment horizontal="right"/>
    </xf>
    <xf numFmtId="0" fontId="9" fillId="2" borderId="59" xfId="1" applyFont="1" applyBorder="1" applyAlignment="1">
      <alignment horizontal="center" vertical="center"/>
    </xf>
    <xf numFmtId="164" fontId="7" fillId="2" borderId="28" xfId="1" applyNumberFormat="1" applyFont="1" applyBorder="1" applyAlignment="1">
      <alignment horizontal="right"/>
    </xf>
    <xf numFmtId="164" fontId="7" fillId="2" borderId="61" xfId="1" applyNumberFormat="1" applyFont="1" applyBorder="1" applyAlignment="1">
      <alignment horizontal="right"/>
    </xf>
    <xf numFmtId="164" fontId="7" fillId="2" borderId="55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top" wrapText="1"/>
    </xf>
    <xf numFmtId="1" fontId="16" fillId="2" borderId="50" xfId="1" applyNumberFormat="1" applyFont="1" applyBorder="1" applyAlignment="1">
      <alignment horizontal="left" vertical="center" wrapText="1"/>
    </xf>
    <xf numFmtId="0" fontId="7" fillId="2" borderId="51" xfId="1" applyFont="1" applyBorder="1" applyAlignment="1">
      <alignment vertical="center" wrapText="1"/>
    </xf>
    <xf numFmtId="0" fontId="7" fillId="2" borderId="52" xfId="1" applyFont="1" applyBorder="1" applyAlignment="1">
      <alignment vertical="center" wrapText="1"/>
    </xf>
    <xf numFmtId="0" fontId="1" fillId="0" borderId="55" xfId="1" applyFill="1" applyBorder="1"/>
    <xf numFmtId="7" fontId="1" fillId="2" borderId="55" xfId="1" applyNumberFormat="1" applyBorder="1" applyAlignment="1">
      <alignment horizontal="center"/>
    </xf>
    <xf numFmtId="0" fontId="1" fillId="2" borderId="55" xfId="1" applyBorder="1"/>
    <xf numFmtId="1" fontId="9" fillId="2" borderId="30" xfId="3" applyNumberFormat="1" applyFont="1" applyBorder="1"/>
    <xf numFmtId="1" fontId="9" fillId="2" borderId="0" xfId="3" applyNumberFormat="1" applyFont="1"/>
    <xf numFmtId="1" fontId="9" fillId="2" borderId="23" xfId="3" applyNumberFormat="1" applyFont="1" applyBorder="1"/>
    <xf numFmtId="1" fontId="10" fillId="2" borderId="22" xfId="3" applyNumberFormat="1" applyFont="1" applyBorder="1" applyAlignment="1">
      <alignment horizontal="center" vertical="center" wrapText="1"/>
    </xf>
    <xf numFmtId="1" fontId="12" fillId="2" borderId="37" xfId="3" applyNumberFormat="1" applyFont="1" applyBorder="1" applyAlignment="1">
      <alignment horizontal="left" vertical="center" wrapText="1"/>
    </xf>
    <xf numFmtId="1" fontId="12" fillId="2" borderId="38" xfId="3" applyNumberFormat="1" applyFont="1" applyBorder="1" applyAlignment="1">
      <alignment horizontal="left" vertical="center" wrapText="1"/>
    </xf>
    <xf numFmtId="1" fontId="12" fillId="2" borderId="39" xfId="3" applyNumberFormat="1" applyFont="1" applyBorder="1" applyAlignment="1">
      <alignment horizontal="left" vertical="center" wrapText="1"/>
    </xf>
    <xf numFmtId="0" fontId="8" fillId="2" borderId="43" xfId="1" applyFont="1" applyBorder="1" applyAlignment="1">
      <alignment vertical="center"/>
    </xf>
    <xf numFmtId="0" fontId="7" fillId="2" borderId="44" xfId="1" applyFont="1" applyBorder="1" applyAlignment="1">
      <alignment vertical="center"/>
    </xf>
    <xf numFmtId="1" fontId="16" fillId="2" borderId="47" xfId="1" applyNumberFormat="1" applyFont="1" applyBorder="1" applyAlignment="1">
      <alignment horizontal="left" vertical="center" wrapText="1"/>
    </xf>
    <xf numFmtId="0" fontId="7" fillId="2" borderId="48" xfId="1" applyFont="1" applyBorder="1" applyAlignment="1">
      <alignment vertical="center" wrapText="1"/>
    </xf>
    <xf numFmtId="0" fontId="7" fillId="2" borderId="49" xfId="1" applyFont="1" applyBorder="1" applyAlignment="1">
      <alignment vertical="center" wrapText="1"/>
    </xf>
    <xf numFmtId="1" fontId="12" fillId="2" borderId="19" xfId="3" applyNumberFormat="1" applyFont="1" applyBorder="1" applyAlignment="1">
      <alignment horizontal="left" vertical="center" wrapText="1"/>
    </xf>
    <xf numFmtId="0" fontId="7" fillId="2" borderId="20" xfId="3" applyFont="1" applyBorder="1" applyAlignment="1">
      <alignment vertical="center" wrapText="1"/>
    </xf>
    <xf numFmtId="0" fontId="14" fillId="2" borderId="56" xfId="1" applyFont="1" applyBorder="1"/>
    <xf numFmtId="0" fontId="14" fillId="2" borderId="57" xfId="1" applyFont="1" applyBorder="1"/>
    <xf numFmtId="0" fontId="14" fillId="2" borderId="58" xfId="1" applyFont="1" applyBorder="1"/>
    <xf numFmtId="1" fontId="10" fillId="2" borderId="30" xfId="3" applyNumberFormat="1" applyFont="1" applyBorder="1" applyAlignment="1">
      <alignment horizontal="center" vertical="center" wrapText="1"/>
    </xf>
    <xf numFmtId="1" fontId="10" fillId="2" borderId="0" xfId="3" applyNumberFormat="1" applyFont="1" applyAlignment="1">
      <alignment horizontal="center" vertical="center" wrapText="1"/>
    </xf>
    <xf numFmtId="1" fontId="10" fillId="2" borderId="23" xfId="3" applyNumberFormat="1" applyFont="1" applyBorder="1" applyAlignment="1">
      <alignment horizontal="center" vertical="center" wrapText="1"/>
    </xf>
    <xf numFmtId="1" fontId="12" fillId="2" borderId="60" xfId="3" applyNumberFormat="1" applyFont="1" applyBorder="1" applyAlignment="1">
      <alignment horizontal="left" vertical="center" wrapText="1"/>
    </xf>
    <xf numFmtId="0" fontId="7" fillId="2" borderId="25" xfId="3" applyFont="1" applyBorder="1" applyAlignment="1">
      <alignment vertical="center" wrapText="1"/>
    </xf>
    <xf numFmtId="0" fontId="9" fillId="2" borderId="56" xfId="1" applyFont="1" applyBorder="1"/>
    <xf numFmtId="0" fontId="9" fillId="2" borderId="57" xfId="1" applyFont="1" applyBorder="1"/>
    <xf numFmtId="0" fontId="9" fillId="2" borderId="58" xfId="1" applyFont="1" applyBorder="1"/>
    <xf numFmtId="0" fontId="8" fillId="2" borderId="30" xfId="1" applyFont="1" applyBorder="1"/>
    <xf numFmtId="0" fontId="8" fillId="2" borderId="0" xfId="1" applyFont="1"/>
    <xf numFmtId="0" fontId="8" fillId="2" borderId="23" xfId="1" applyFont="1" applyBorder="1"/>
    <xf numFmtId="1" fontId="15" fillId="2" borderId="33" xfId="3" applyNumberFormat="1" applyFont="1" applyBorder="1" applyAlignment="1">
      <alignment horizontal="center" vertical="center" wrapText="1"/>
    </xf>
    <xf numFmtId="1" fontId="15" fillId="2" borderId="34" xfId="3" applyNumberFormat="1" applyFont="1" applyBorder="1" applyAlignment="1">
      <alignment horizontal="center" vertical="center" wrapText="1"/>
    </xf>
    <xf numFmtId="1" fontId="15" fillId="2" borderId="35" xfId="3" applyNumberFormat="1" applyFont="1" applyBorder="1" applyAlignment="1">
      <alignment horizontal="center" vertical="center" wrapText="1"/>
    </xf>
    <xf numFmtId="1" fontId="10" fillId="2" borderId="11" xfId="3" applyNumberFormat="1" applyFont="1" applyBorder="1" applyAlignment="1">
      <alignment horizontal="center" vertical="center" wrapText="1"/>
    </xf>
    <xf numFmtId="0" fontId="8" fillId="2" borderId="7" xfId="1" applyFont="1" applyBorder="1"/>
    <xf numFmtId="0" fontId="7" fillId="2" borderId="8" xfId="1" applyFont="1" applyBorder="1"/>
    <xf numFmtId="0" fontId="7" fillId="2" borderId="9" xfId="1" applyFont="1" applyBorder="1"/>
    <xf numFmtId="1" fontId="10" fillId="0" borderId="12" xfId="0" applyNumberFormat="1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9" fillId="2" borderId="0" xfId="1" applyFont="1"/>
    <xf numFmtId="0" fontId="9" fillId="2" borderId="23" xfId="1" applyFont="1" applyBorder="1"/>
    <xf numFmtId="1" fontId="10" fillId="2" borderId="25" xfId="3" applyNumberFormat="1" applyFont="1" applyBorder="1" applyAlignment="1">
      <alignment horizontal="center" vertical="center" wrapText="1"/>
    </xf>
    <xf numFmtId="1" fontId="10" fillId="2" borderId="26" xfId="3" applyNumberFormat="1" applyFont="1" applyBorder="1" applyAlignment="1">
      <alignment horizontal="center" vertical="center" wrapText="1"/>
    </xf>
  </cellXfs>
  <cellStyles count="4">
    <cellStyle name="Normal" xfId="0" builtinId="0"/>
    <cellStyle name="Normal 3 2" xfId="3" xr:uid="{821AF888-A97E-4BB0-91A0-4DD7EB9621AB}"/>
    <cellStyle name="Normal 7 3" xfId="2" xr:uid="{8ABEC492-286C-4C1D-8C91-4AED51099B58}"/>
    <cellStyle name="Normal 8" xfId="1" xr:uid="{67AF10FE-ADD3-43BA-AB79-E9BEC833195C}"/>
  </cellStyles>
  <dxfs count="1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findfs\Template\Excel\Award%20Whole%20or%20Section%20Blank_Form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gsgroup-my.sharepoint.com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ORM B - PRIC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6524-6122-49C3-B5B1-4BDB7599779F}">
  <sheetPr>
    <tabColor indexed="23"/>
    <pageSetUpPr autoPageBreaks="0"/>
  </sheetPr>
  <dimension ref="A1:G311"/>
  <sheetViews>
    <sheetView tabSelected="1" showOutlineSymbols="0" zoomScale="70" zoomScaleNormal="70" zoomScaleSheetLayoutView="75" zoomScalePageLayoutView="70" workbookViewId="0">
      <selection activeCell="F115" sqref="F115"/>
    </sheetView>
  </sheetViews>
  <sheetFormatPr defaultColWidth="13.54296875" defaultRowHeight="15.5" x14ac:dyDescent="0.35"/>
  <cols>
    <col min="1" max="1" width="11.26953125" style="124" customWidth="1"/>
    <col min="2" max="2" width="46.54296875" style="5" customWidth="1"/>
    <col min="3" max="3" width="16.453125" style="125" customWidth="1"/>
    <col min="4" max="4" width="8.7265625" style="5" customWidth="1"/>
    <col min="5" max="5" width="15.1796875" style="5" customWidth="1"/>
    <col min="6" max="6" width="15.1796875" style="126" customWidth="1"/>
    <col min="7" max="7" width="21.54296875" style="127" customWidth="1"/>
    <col min="8" max="8" width="15.54296875" style="5" customWidth="1"/>
    <col min="9" max="9" width="33.81640625" style="5" customWidth="1"/>
    <col min="10" max="10" width="15.54296875" style="5" bestFit="1" customWidth="1"/>
    <col min="11" max="16384" width="13.54296875" style="5"/>
  </cols>
  <sheetData>
    <row r="1" spans="1:7" x14ac:dyDescent="0.35">
      <c r="A1" s="1" t="s">
        <v>251</v>
      </c>
      <c r="B1" s="2"/>
      <c r="C1" s="3"/>
      <c r="D1" s="2"/>
      <c r="E1" s="2"/>
      <c r="F1" s="4"/>
      <c r="G1" s="2"/>
    </row>
    <row r="2" spans="1:7" x14ac:dyDescent="0.35">
      <c r="A2" s="6"/>
      <c r="B2" s="7"/>
      <c r="C2" s="8" t="s">
        <v>0</v>
      </c>
      <c r="D2" s="7"/>
      <c r="E2" s="7"/>
      <c r="F2" s="9"/>
      <c r="G2" s="7"/>
    </row>
    <row r="3" spans="1:7" x14ac:dyDescent="0.35">
      <c r="A3" s="10" t="s">
        <v>1</v>
      </c>
      <c r="B3" s="11"/>
      <c r="C3" s="11"/>
      <c r="D3" s="11"/>
      <c r="E3" s="11"/>
      <c r="F3" s="12"/>
      <c r="G3" s="13"/>
    </row>
    <row r="4" spans="1:7" x14ac:dyDescent="0.35">
      <c r="A4" s="14" t="s">
        <v>2</v>
      </c>
      <c r="B4" s="15" t="s">
        <v>3</v>
      </c>
      <c r="C4" s="16" t="s">
        <v>4</v>
      </c>
      <c r="D4" s="17" t="s">
        <v>5</v>
      </c>
      <c r="E4" s="17" t="s">
        <v>6</v>
      </c>
      <c r="F4" s="18" t="s">
        <v>7</v>
      </c>
      <c r="G4" s="16" t="s">
        <v>8</v>
      </c>
    </row>
    <row r="5" spans="1:7" ht="16" thickBot="1" x14ac:dyDescent="0.4">
      <c r="A5" s="19"/>
      <c r="B5" s="20"/>
      <c r="C5" s="21" t="s">
        <v>9</v>
      </c>
      <c r="D5" s="22"/>
      <c r="E5" s="23" t="s">
        <v>10</v>
      </c>
      <c r="F5" s="24"/>
      <c r="G5" s="25"/>
    </row>
    <row r="6" spans="1:7" ht="30" customHeight="1" thickTop="1" x14ac:dyDescent="0.35">
      <c r="A6" s="172" t="s">
        <v>11</v>
      </c>
      <c r="B6" s="173"/>
      <c r="C6" s="173"/>
      <c r="D6" s="173"/>
      <c r="E6" s="174"/>
      <c r="F6" s="26"/>
      <c r="G6" s="27"/>
    </row>
    <row r="7" spans="1:7" s="29" customFormat="1" ht="31.9" customHeight="1" x14ac:dyDescent="0.25">
      <c r="A7" s="28" t="s">
        <v>12</v>
      </c>
      <c r="B7" s="175" t="s">
        <v>13</v>
      </c>
      <c r="C7" s="176"/>
      <c r="D7" s="176"/>
      <c r="E7" s="176"/>
      <c r="F7" s="176"/>
      <c r="G7" s="177"/>
    </row>
    <row r="8" spans="1:7" ht="31.9" customHeight="1" x14ac:dyDescent="0.35">
      <c r="A8" s="30" t="s">
        <v>14</v>
      </c>
      <c r="B8" s="31" t="s">
        <v>15</v>
      </c>
      <c r="C8" s="32" t="s">
        <v>16</v>
      </c>
      <c r="D8" s="33"/>
      <c r="E8" s="33"/>
      <c r="F8" s="34"/>
      <c r="G8" s="34"/>
    </row>
    <row r="9" spans="1:7" ht="31.9" customHeight="1" x14ac:dyDescent="0.35">
      <c r="A9" s="35"/>
      <c r="B9" s="36" t="s">
        <v>17</v>
      </c>
      <c r="C9" s="37"/>
      <c r="D9" s="38"/>
      <c r="E9" s="38"/>
      <c r="F9" s="39"/>
      <c r="G9" s="39"/>
    </row>
    <row r="10" spans="1:7" ht="31.9" customHeight="1" x14ac:dyDescent="0.35">
      <c r="A10" s="35"/>
      <c r="B10" s="40" t="s">
        <v>18</v>
      </c>
      <c r="C10" s="37"/>
      <c r="D10" s="38" t="s">
        <v>19</v>
      </c>
      <c r="E10" s="38">
        <v>740</v>
      </c>
      <c r="F10" s="41"/>
      <c r="G10" s="39" t="str">
        <f t="shared" ref="G10:G64" si="0">IF(OR(ISTEXT(F10),ISBLANK(F10)), "$   - ",ROUND(E10*F10,2))</f>
        <v xml:space="preserve">$   - </v>
      </c>
    </row>
    <row r="11" spans="1:7" ht="31.9" customHeight="1" x14ac:dyDescent="0.35">
      <c r="A11" s="35"/>
      <c r="B11" s="40" t="s">
        <v>20</v>
      </c>
      <c r="C11" s="37"/>
      <c r="D11" s="38" t="s">
        <v>19</v>
      </c>
      <c r="E11" s="38">
        <v>6</v>
      </c>
      <c r="F11" s="42"/>
      <c r="G11" s="39" t="str">
        <f t="shared" si="0"/>
        <v xml:space="preserve">$   - </v>
      </c>
    </row>
    <row r="12" spans="1:7" ht="31.9" customHeight="1" x14ac:dyDescent="0.35">
      <c r="A12" s="35"/>
      <c r="B12" s="36" t="s">
        <v>21</v>
      </c>
      <c r="C12" s="37"/>
      <c r="D12" s="38"/>
      <c r="E12" s="38"/>
      <c r="F12" s="39"/>
      <c r="G12" s="39"/>
    </row>
    <row r="13" spans="1:7" ht="31.9" customHeight="1" x14ac:dyDescent="0.35">
      <c r="A13" s="35"/>
      <c r="B13" s="40" t="s">
        <v>18</v>
      </c>
      <c r="C13" s="37"/>
      <c r="D13" s="38" t="s">
        <v>19</v>
      </c>
      <c r="E13" s="38">
        <v>90</v>
      </c>
      <c r="F13" s="41"/>
      <c r="G13" s="39" t="str">
        <f t="shared" si="0"/>
        <v xml:space="preserve">$   - </v>
      </c>
    </row>
    <row r="14" spans="1:7" ht="31.9" customHeight="1" x14ac:dyDescent="0.35">
      <c r="A14" s="35"/>
      <c r="B14" s="36" t="s">
        <v>22</v>
      </c>
      <c r="C14" s="37"/>
      <c r="D14" s="38"/>
      <c r="E14" s="38"/>
      <c r="F14" s="39"/>
      <c r="G14" s="39"/>
    </row>
    <row r="15" spans="1:7" ht="31.9" customHeight="1" x14ac:dyDescent="0.35">
      <c r="A15" s="35"/>
      <c r="B15" s="40" t="s">
        <v>18</v>
      </c>
      <c r="C15" s="37"/>
      <c r="D15" s="38" t="s">
        <v>19</v>
      </c>
      <c r="E15" s="38">
        <v>1</v>
      </c>
      <c r="F15" s="42"/>
      <c r="G15" s="39" t="str">
        <f t="shared" ref="G15" si="1">IF(OR(ISTEXT(F15),ISBLANK(F15)), "$   - ",ROUND(E15*F15,2))</f>
        <v xml:space="preserve">$   - </v>
      </c>
    </row>
    <row r="16" spans="1:7" ht="31.9" customHeight="1" x14ac:dyDescent="0.35">
      <c r="A16" s="35" t="s">
        <v>23</v>
      </c>
      <c r="B16" s="43" t="s">
        <v>24</v>
      </c>
      <c r="C16" s="37" t="s">
        <v>16</v>
      </c>
      <c r="D16" s="38"/>
      <c r="E16" s="38"/>
      <c r="F16" s="39"/>
      <c r="G16" s="39"/>
    </row>
    <row r="17" spans="1:7" ht="31.9" customHeight="1" x14ac:dyDescent="0.35">
      <c r="A17" s="44"/>
      <c r="B17" s="36" t="s">
        <v>25</v>
      </c>
      <c r="C17" s="37"/>
      <c r="D17" s="38" t="s">
        <v>26</v>
      </c>
      <c r="E17" s="38">
        <v>9</v>
      </c>
      <c r="F17" s="41"/>
      <c r="G17" s="39" t="str">
        <f t="shared" si="0"/>
        <v xml:space="preserve">$   - </v>
      </c>
    </row>
    <row r="18" spans="1:7" ht="31.9" customHeight="1" x14ac:dyDescent="0.35">
      <c r="A18" s="35" t="s">
        <v>27</v>
      </c>
      <c r="B18" s="43" t="s">
        <v>28</v>
      </c>
      <c r="C18" s="37" t="s">
        <v>16</v>
      </c>
      <c r="D18" s="38"/>
      <c r="E18" s="38"/>
      <c r="F18" s="39"/>
      <c r="G18" s="39"/>
    </row>
    <row r="19" spans="1:7" ht="31.9" customHeight="1" x14ac:dyDescent="0.35">
      <c r="A19" s="35"/>
      <c r="B19" s="36" t="s">
        <v>17</v>
      </c>
      <c r="C19" s="37"/>
      <c r="D19" s="38" t="s">
        <v>26</v>
      </c>
      <c r="E19" s="45">
        <v>8</v>
      </c>
      <c r="F19" s="42"/>
      <c r="G19" s="39" t="str">
        <f t="shared" si="0"/>
        <v xml:space="preserve">$   - </v>
      </c>
    </row>
    <row r="20" spans="1:7" ht="31.9" customHeight="1" x14ac:dyDescent="0.35">
      <c r="A20" s="35"/>
      <c r="B20" s="36" t="s">
        <v>21</v>
      </c>
      <c r="C20" s="37"/>
      <c r="D20" s="38" t="s">
        <v>26</v>
      </c>
      <c r="E20" s="45">
        <v>2</v>
      </c>
      <c r="F20" s="42"/>
      <c r="G20" s="39" t="str">
        <f t="shared" si="0"/>
        <v xml:space="preserve">$   - </v>
      </c>
    </row>
    <row r="21" spans="1:7" ht="31.9" customHeight="1" x14ac:dyDescent="0.35">
      <c r="A21" s="35" t="s">
        <v>29</v>
      </c>
      <c r="B21" s="46" t="s">
        <v>30</v>
      </c>
      <c r="C21" s="47" t="s">
        <v>16</v>
      </c>
      <c r="D21" s="47"/>
      <c r="E21" s="45"/>
      <c r="F21" s="48"/>
      <c r="G21" s="39"/>
    </row>
    <row r="22" spans="1:7" ht="31.9" customHeight="1" x14ac:dyDescent="0.35">
      <c r="A22" s="35"/>
      <c r="B22" s="49" t="s">
        <v>31</v>
      </c>
      <c r="C22" s="47"/>
      <c r="D22" s="47"/>
      <c r="E22" s="45"/>
      <c r="F22" s="48"/>
      <c r="G22" s="39"/>
    </row>
    <row r="23" spans="1:7" ht="31.9" customHeight="1" x14ac:dyDescent="0.35">
      <c r="A23" s="35"/>
      <c r="B23" s="50" t="s">
        <v>32</v>
      </c>
      <c r="C23" s="47"/>
      <c r="D23" s="47" t="s">
        <v>26</v>
      </c>
      <c r="E23" s="45">
        <v>1</v>
      </c>
      <c r="F23" s="42"/>
      <c r="G23" s="39" t="str">
        <f t="shared" si="0"/>
        <v xml:space="preserve">$   - </v>
      </c>
    </row>
    <row r="24" spans="1:7" ht="31.9" customHeight="1" x14ac:dyDescent="0.35">
      <c r="A24" s="35"/>
      <c r="B24" s="50" t="s">
        <v>33</v>
      </c>
      <c r="C24" s="47"/>
      <c r="D24" s="47" t="s">
        <v>26</v>
      </c>
      <c r="E24" s="45">
        <v>2</v>
      </c>
      <c r="F24" s="42"/>
      <c r="G24" s="39" t="str">
        <f t="shared" si="0"/>
        <v xml:space="preserve">$   - </v>
      </c>
    </row>
    <row r="25" spans="1:7" ht="31.9" customHeight="1" x14ac:dyDescent="0.35">
      <c r="A25" s="35"/>
      <c r="B25" s="50" t="s">
        <v>34</v>
      </c>
      <c r="C25" s="47"/>
      <c r="D25" s="47" t="s">
        <v>26</v>
      </c>
      <c r="E25" s="45">
        <v>2</v>
      </c>
      <c r="F25" s="42"/>
      <c r="G25" s="39" t="str">
        <f t="shared" si="0"/>
        <v xml:space="preserve">$   - </v>
      </c>
    </row>
    <row r="26" spans="1:7" ht="31.9" customHeight="1" x14ac:dyDescent="0.35">
      <c r="A26" s="35"/>
      <c r="B26" s="49" t="s">
        <v>35</v>
      </c>
      <c r="C26" s="47"/>
      <c r="D26" s="47"/>
      <c r="E26" s="45"/>
      <c r="F26" s="48"/>
      <c r="G26" s="39"/>
    </row>
    <row r="27" spans="1:7" ht="31.9" customHeight="1" x14ac:dyDescent="0.35">
      <c r="A27" s="35"/>
      <c r="B27" s="50" t="s">
        <v>36</v>
      </c>
      <c r="C27" s="47"/>
      <c r="D27" s="47" t="s">
        <v>26</v>
      </c>
      <c r="E27" s="45">
        <v>2</v>
      </c>
      <c r="F27" s="42"/>
      <c r="G27" s="39" t="str">
        <f t="shared" si="0"/>
        <v xml:space="preserve">$   - </v>
      </c>
    </row>
    <row r="28" spans="1:7" ht="31.9" customHeight="1" x14ac:dyDescent="0.35">
      <c r="A28" s="35"/>
      <c r="B28" s="50" t="s">
        <v>37</v>
      </c>
      <c r="C28" s="47"/>
      <c r="D28" s="47" t="s">
        <v>26</v>
      </c>
      <c r="E28" s="45">
        <v>2</v>
      </c>
      <c r="F28" s="42"/>
      <c r="G28" s="39" t="str">
        <f t="shared" si="0"/>
        <v xml:space="preserve">$   - </v>
      </c>
    </row>
    <row r="29" spans="1:7" ht="31.9" customHeight="1" x14ac:dyDescent="0.35">
      <c r="A29" s="35"/>
      <c r="B29" s="50" t="s">
        <v>38</v>
      </c>
      <c r="C29" s="47"/>
      <c r="D29" s="47" t="s">
        <v>26</v>
      </c>
      <c r="E29" s="45">
        <v>4</v>
      </c>
      <c r="F29" s="42"/>
      <c r="G29" s="39" t="str">
        <f t="shared" si="0"/>
        <v xml:space="preserve">$   - </v>
      </c>
    </row>
    <row r="30" spans="1:7" ht="31.9" customHeight="1" x14ac:dyDescent="0.35">
      <c r="A30" s="35"/>
      <c r="B30" s="49" t="s">
        <v>39</v>
      </c>
      <c r="C30" s="47"/>
      <c r="D30" s="47"/>
      <c r="E30" s="45"/>
      <c r="F30" s="48"/>
      <c r="G30" s="39"/>
    </row>
    <row r="31" spans="1:7" ht="31.9" customHeight="1" x14ac:dyDescent="0.35">
      <c r="A31" s="35"/>
      <c r="B31" s="50" t="s">
        <v>40</v>
      </c>
      <c r="C31" s="47"/>
      <c r="D31" s="47" t="s">
        <v>26</v>
      </c>
      <c r="E31" s="45">
        <v>1</v>
      </c>
      <c r="F31" s="42"/>
      <c r="G31" s="39" t="str">
        <f t="shared" si="0"/>
        <v xml:space="preserve">$   - </v>
      </c>
    </row>
    <row r="32" spans="1:7" ht="31.9" customHeight="1" x14ac:dyDescent="0.35">
      <c r="A32" s="35" t="s">
        <v>41</v>
      </c>
      <c r="B32" s="46" t="s">
        <v>42</v>
      </c>
      <c r="C32" s="47" t="s">
        <v>16</v>
      </c>
      <c r="D32" s="47"/>
      <c r="E32" s="45"/>
      <c r="F32" s="48"/>
      <c r="G32" s="39"/>
    </row>
    <row r="33" spans="1:7" ht="31.9" customHeight="1" x14ac:dyDescent="0.35">
      <c r="A33" s="35"/>
      <c r="B33" s="49" t="s">
        <v>43</v>
      </c>
      <c r="C33" s="47"/>
      <c r="D33" s="47"/>
      <c r="E33" s="45"/>
      <c r="F33" s="48"/>
      <c r="G33" s="39"/>
    </row>
    <row r="34" spans="1:7" ht="31.9" customHeight="1" x14ac:dyDescent="0.35">
      <c r="A34" s="35"/>
      <c r="B34" s="50" t="s">
        <v>18</v>
      </c>
      <c r="C34" s="47"/>
      <c r="D34" s="47" t="s">
        <v>44</v>
      </c>
      <c r="E34" s="45">
        <v>330</v>
      </c>
      <c r="F34" s="42"/>
      <c r="G34" s="39" t="str">
        <f t="shared" si="0"/>
        <v xml:space="preserve">$   - </v>
      </c>
    </row>
    <row r="35" spans="1:7" ht="31.9" customHeight="1" x14ac:dyDescent="0.35">
      <c r="A35" s="35" t="s">
        <v>45</v>
      </c>
      <c r="B35" s="46" t="s">
        <v>46</v>
      </c>
      <c r="C35" s="47" t="s">
        <v>16</v>
      </c>
      <c r="D35" s="47"/>
      <c r="E35" s="45"/>
      <c r="F35" s="48"/>
      <c r="G35" s="39"/>
    </row>
    <row r="36" spans="1:7" ht="31.9" customHeight="1" x14ac:dyDescent="0.35">
      <c r="A36" s="35"/>
      <c r="B36" s="49" t="s">
        <v>43</v>
      </c>
      <c r="C36" s="47"/>
      <c r="D36" s="47" t="s">
        <v>26</v>
      </c>
      <c r="E36" s="51">
        <v>44</v>
      </c>
      <c r="F36" s="42"/>
      <c r="G36" s="39" t="str">
        <f t="shared" si="0"/>
        <v xml:space="preserve">$   - </v>
      </c>
    </row>
    <row r="37" spans="1:7" ht="31.9" customHeight="1" x14ac:dyDescent="0.35">
      <c r="A37" s="35" t="s">
        <v>47</v>
      </c>
      <c r="B37" s="46" t="s">
        <v>48</v>
      </c>
      <c r="C37" s="47" t="s">
        <v>16</v>
      </c>
      <c r="D37" s="47"/>
      <c r="E37" s="45"/>
      <c r="F37" s="48"/>
      <c r="G37" s="39"/>
    </row>
    <row r="38" spans="1:7" ht="31.9" customHeight="1" x14ac:dyDescent="0.35">
      <c r="A38" s="35"/>
      <c r="B38" s="49" t="s">
        <v>43</v>
      </c>
      <c r="C38" s="47"/>
      <c r="D38" s="47" t="s">
        <v>26</v>
      </c>
      <c r="E38" s="51">
        <v>34</v>
      </c>
      <c r="F38" s="42"/>
      <c r="G38" s="39" t="str">
        <f t="shared" si="0"/>
        <v xml:space="preserve">$   - </v>
      </c>
    </row>
    <row r="39" spans="1:7" ht="31.15" customHeight="1" x14ac:dyDescent="0.35">
      <c r="A39" s="35" t="s">
        <v>49</v>
      </c>
      <c r="B39" s="43" t="s">
        <v>50</v>
      </c>
      <c r="C39" s="37" t="s">
        <v>16</v>
      </c>
      <c r="D39" s="37"/>
      <c r="E39" s="51"/>
      <c r="F39" s="48"/>
      <c r="G39" s="39"/>
    </row>
    <row r="40" spans="1:7" ht="31.15" customHeight="1" x14ac:dyDescent="0.35">
      <c r="A40" s="35"/>
      <c r="B40" s="36" t="s">
        <v>43</v>
      </c>
      <c r="C40" s="52"/>
      <c r="D40" s="38" t="s">
        <v>26</v>
      </c>
      <c r="E40" s="45">
        <v>34</v>
      </c>
      <c r="F40" s="42"/>
      <c r="G40" s="39" t="str">
        <f t="shared" ref="G40" si="2">IF(OR(ISTEXT(F40),ISBLANK(F40)), "$   - ",ROUND(E40*F40,2))</f>
        <v xml:space="preserve">$   - </v>
      </c>
    </row>
    <row r="41" spans="1:7" ht="31.9" customHeight="1" x14ac:dyDescent="0.35">
      <c r="A41" s="35" t="s">
        <v>51</v>
      </c>
      <c r="B41" s="46" t="s">
        <v>52</v>
      </c>
      <c r="C41" s="47" t="s">
        <v>16</v>
      </c>
      <c r="D41" s="47"/>
      <c r="E41" s="45"/>
      <c r="F41" s="48"/>
      <c r="G41" s="39"/>
    </row>
    <row r="42" spans="1:7" ht="31.9" customHeight="1" x14ac:dyDescent="0.35">
      <c r="A42" s="35"/>
      <c r="B42" s="49" t="s">
        <v>53</v>
      </c>
      <c r="C42" s="47"/>
      <c r="D42" s="47"/>
      <c r="E42" s="45"/>
      <c r="F42" s="48"/>
      <c r="G42" s="39"/>
    </row>
    <row r="43" spans="1:7" ht="31.9" customHeight="1" x14ac:dyDescent="0.35">
      <c r="A43" s="35"/>
      <c r="B43" s="50" t="s">
        <v>54</v>
      </c>
      <c r="C43" s="47"/>
      <c r="D43" s="47" t="s">
        <v>26</v>
      </c>
      <c r="E43" s="45">
        <v>1</v>
      </c>
      <c r="F43" s="42"/>
      <c r="G43" s="39" t="str">
        <f t="shared" si="0"/>
        <v xml:space="preserve">$   - </v>
      </c>
    </row>
    <row r="44" spans="1:7" ht="31.9" customHeight="1" x14ac:dyDescent="0.35">
      <c r="A44" s="35"/>
      <c r="B44" s="50" t="s">
        <v>55</v>
      </c>
      <c r="C44" s="47"/>
      <c r="D44" s="47" t="s">
        <v>26</v>
      </c>
      <c r="E44" s="45">
        <v>1</v>
      </c>
      <c r="F44" s="42"/>
      <c r="G44" s="39" t="str">
        <f t="shared" si="0"/>
        <v xml:space="preserve">$   - </v>
      </c>
    </row>
    <row r="45" spans="1:7" ht="31.9" customHeight="1" x14ac:dyDescent="0.35">
      <c r="A45" s="35"/>
      <c r="B45" s="50" t="s">
        <v>56</v>
      </c>
      <c r="C45" s="47"/>
      <c r="D45" s="47" t="s">
        <v>26</v>
      </c>
      <c r="E45" s="45">
        <v>1</v>
      </c>
      <c r="F45" s="42"/>
      <c r="G45" s="39" t="str">
        <f t="shared" si="0"/>
        <v xml:space="preserve">$   - </v>
      </c>
    </row>
    <row r="46" spans="1:7" ht="31.9" customHeight="1" x14ac:dyDescent="0.35">
      <c r="A46" s="35"/>
      <c r="B46" s="49" t="s">
        <v>57</v>
      </c>
      <c r="C46" s="47"/>
      <c r="D46" s="47"/>
      <c r="E46" s="45"/>
      <c r="F46" s="48"/>
      <c r="G46" s="39"/>
    </row>
    <row r="47" spans="1:7" ht="31.9" customHeight="1" x14ac:dyDescent="0.35">
      <c r="A47" s="35"/>
      <c r="B47" s="50" t="s">
        <v>58</v>
      </c>
      <c r="C47" s="47"/>
      <c r="D47" s="47" t="s">
        <v>26</v>
      </c>
      <c r="E47" s="45">
        <v>1</v>
      </c>
      <c r="F47" s="42"/>
      <c r="G47" s="39" t="str">
        <f t="shared" ref="G47" si="3">IF(OR(ISTEXT(F47),ISBLANK(F47)), "$   - ",ROUND(E47*F47,2))</f>
        <v xml:space="preserve">$   - </v>
      </c>
    </row>
    <row r="48" spans="1:7" ht="31.9" customHeight="1" x14ac:dyDescent="0.35">
      <c r="A48" s="35" t="s">
        <v>59</v>
      </c>
      <c r="B48" s="46" t="s">
        <v>60</v>
      </c>
      <c r="C48" s="47" t="s">
        <v>16</v>
      </c>
      <c r="D48" s="47"/>
      <c r="E48" s="45"/>
      <c r="F48" s="48"/>
      <c r="G48" s="39"/>
    </row>
    <row r="49" spans="1:7" ht="31.9" customHeight="1" x14ac:dyDescent="0.35">
      <c r="A49" s="35"/>
      <c r="B49" s="49" t="s">
        <v>43</v>
      </c>
      <c r="C49" s="47"/>
      <c r="D49" s="47" t="s">
        <v>26</v>
      </c>
      <c r="E49" s="51">
        <v>10</v>
      </c>
      <c r="F49" s="42"/>
      <c r="G49" s="39" t="str">
        <f t="shared" si="0"/>
        <v xml:space="preserve">$   - </v>
      </c>
    </row>
    <row r="50" spans="1:7" ht="31.9" customHeight="1" x14ac:dyDescent="0.35">
      <c r="A50" s="35" t="s">
        <v>61</v>
      </c>
      <c r="B50" s="46" t="s">
        <v>62</v>
      </c>
      <c r="C50" s="47" t="s">
        <v>16</v>
      </c>
      <c r="D50" s="47"/>
      <c r="E50" s="45"/>
      <c r="F50" s="48"/>
      <c r="G50" s="39"/>
    </row>
    <row r="51" spans="1:7" ht="31.9" customHeight="1" x14ac:dyDescent="0.35">
      <c r="A51" s="35"/>
      <c r="B51" s="49" t="s">
        <v>43</v>
      </c>
      <c r="C51" s="47"/>
      <c r="D51" s="47" t="s">
        <v>26</v>
      </c>
      <c r="E51" s="51">
        <v>34</v>
      </c>
      <c r="F51" s="42"/>
      <c r="G51" s="39" t="str">
        <f t="shared" ref="G51" si="4">IF(OR(ISTEXT(F51),ISBLANK(F51)), "$   - ",ROUND(E51*F51,2))</f>
        <v xml:space="preserve">$   - </v>
      </c>
    </row>
    <row r="52" spans="1:7" ht="31.9" customHeight="1" x14ac:dyDescent="0.35">
      <c r="A52" s="35" t="s">
        <v>63</v>
      </c>
      <c r="B52" s="46" t="s">
        <v>64</v>
      </c>
      <c r="C52" s="47" t="s">
        <v>16</v>
      </c>
      <c r="D52" s="47"/>
      <c r="E52" s="45"/>
      <c r="F52" s="48"/>
      <c r="G52" s="39"/>
    </row>
    <row r="53" spans="1:7" ht="31.9" customHeight="1" x14ac:dyDescent="0.35">
      <c r="A53" s="35"/>
      <c r="B53" s="49" t="s">
        <v>65</v>
      </c>
      <c r="C53" s="47"/>
      <c r="D53" s="47" t="s">
        <v>26</v>
      </c>
      <c r="E53" s="51">
        <v>78</v>
      </c>
      <c r="F53" s="42"/>
      <c r="G53" s="39" t="str">
        <f t="shared" si="0"/>
        <v xml:space="preserve">$   - </v>
      </c>
    </row>
    <row r="54" spans="1:7" ht="31.9" customHeight="1" x14ac:dyDescent="0.35">
      <c r="A54" s="35"/>
      <c r="B54" s="49" t="s">
        <v>66</v>
      </c>
      <c r="C54" s="47"/>
      <c r="D54" s="47" t="s">
        <v>26</v>
      </c>
      <c r="E54" s="45">
        <v>2</v>
      </c>
      <c r="F54" s="42"/>
      <c r="G54" s="39" t="str">
        <f t="shared" si="0"/>
        <v xml:space="preserve">$   - </v>
      </c>
    </row>
    <row r="55" spans="1:7" ht="31.9" customHeight="1" x14ac:dyDescent="0.35">
      <c r="A55" s="35" t="s">
        <v>67</v>
      </c>
      <c r="B55" s="46" t="s">
        <v>68</v>
      </c>
      <c r="C55" s="47" t="s">
        <v>69</v>
      </c>
      <c r="D55" s="47"/>
      <c r="E55" s="45"/>
      <c r="F55" s="48"/>
      <c r="G55" s="39"/>
    </row>
    <row r="56" spans="1:7" ht="31.9" customHeight="1" x14ac:dyDescent="0.35">
      <c r="A56" s="35"/>
      <c r="B56" s="49" t="s">
        <v>70</v>
      </c>
      <c r="C56" s="47"/>
      <c r="D56" s="47" t="s">
        <v>71</v>
      </c>
      <c r="E56" s="45">
        <v>210</v>
      </c>
      <c r="F56" s="42"/>
      <c r="G56" s="39" t="str">
        <f t="shared" si="0"/>
        <v xml:space="preserve">$   - </v>
      </c>
    </row>
    <row r="57" spans="1:7" ht="31.9" customHeight="1" x14ac:dyDescent="0.35">
      <c r="A57" s="35" t="s">
        <v>72</v>
      </c>
      <c r="B57" s="46" t="s">
        <v>73</v>
      </c>
      <c r="C57" s="47" t="s">
        <v>74</v>
      </c>
      <c r="D57" s="47"/>
      <c r="E57" s="45"/>
      <c r="F57" s="48"/>
      <c r="G57" s="39"/>
    </row>
    <row r="58" spans="1:7" ht="31.9" customHeight="1" x14ac:dyDescent="0.35">
      <c r="A58" s="35"/>
      <c r="B58" s="49" t="s">
        <v>75</v>
      </c>
      <c r="C58" s="47"/>
      <c r="D58" s="47"/>
      <c r="E58" s="45"/>
      <c r="F58" s="48"/>
      <c r="G58" s="39"/>
    </row>
    <row r="59" spans="1:7" ht="31.9" customHeight="1" x14ac:dyDescent="0.35">
      <c r="A59" s="35"/>
      <c r="B59" s="50" t="s">
        <v>76</v>
      </c>
      <c r="C59" s="47"/>
      <c r="D59" s="47" t="s">
        <v>71</v>
      </c>
      <c r="E59" s="51">
        <v>200</v>
      </c>
      <c r="F59" s="42"/>
      <c r="G59" s="39" t="str">
        <f t="shared" si="0"/>
        <v xml:space="preserve">$   - </v>
      </c>
    </row>
    <row r="60" spans="1:7" ht="31.9" customHeight="1" x14ac:dyDescent="0.35">
      <c r="A60" s="35" t="s">
        <v>77</v>
      </c>
      <c r="B60" s="46" t="s">
        <v>78</v>
      </c>
      <c r="C60" s="47" t="s">
        <v>79</v>
      </c>
      <c r="D60" s="47"/>
      <c r="E60" s="45"/>
      <c r="F60" s="48"/>
      <c r="G60" s="39"/>
    </row>
    <row r="61" spans="1:7" ht="31.9" customHeight="1" x14ac:dyDescent="0.35">
      <c r="A61" s="35"/>
      <c r="B61" s="49" t="s">
        <v>80</v>
      </c>
      <c r="C61" s="47"/>
      <c r="D61" s="47"/>
      <c r="E61" s="45"/>
      <c r="F61" s="48"/>
      <c r="G61" s="39"/>
    </row>
    <row r="62" spans="1:7" ht="31.9" customHeight="1" x14ac:dyDescent="0.35">
      <c r="A62" s="35"/>
      <c r="B62" s="50" t="s">
        <v>81</v>
      </c>
      <c r="C62" s="47"/>
      <c r="D62" s="47" t="s">
        <v>44</v>
      </c>
      <c r="E62" s="51">
        <v>160</v>
      </c>
      <c r="F62" s="42"/>
      <c r="G62" s="39" t="str">
        <f t="shared" si="0"/>
        <v xml:space="preserve">$   - </v>
      </c>
    </row>
    <row r="63" spans="1:7" ht="31.9" customHeight="1" x14ac:dyDescent="0.35">
      <c r="A63" s="35"/>
      <c r="B63" s="49" t="s">
        <v>82</v>
      </c>
      <c r="C63" s="47"/>
      <c r="D63" s="47"/>
      <c r="E63" s="45"/>
      <c r="F63" s="48"/>
      <c r="G63" s="39"/>
    </row>
    <row r="64" spans="1:7" ht="31.9" customHeight="1" x14ac:dyDescent="0.35">
      <c r="A64" s="35"/>
      <c r="B64" s="50" t="s">
        <v>81</v>
      </c>
      <c r="C64" s="47"/>
      <c r="D64" s="47" t="s">
        <v>44</v>
      </c>
      <c r="E64" s="45">
        <v>6</v>
      </c>
      <c r="F64" s="42"/>
      <c r="G64" s="39" t="str">
        <f t="shared" si="0"/>
        <v xml:space="preserve">$   - </v>
      </c>
    </row>
    <row r="65" spans="1:7" ht="31.9" customHeight="1" x14ac:dyDescent="0.35">
      <c r="A65" s="35" t="s">
        <v>83</v>
      </c>
      <c r="B65" s="46" t="s">
        <v>84</v>
      </c>
      <c r="C65" s="47" t="s">
        <v>85</v>
      </c>
      <c r="D65" s="38"/>
      <c r="E65" s="45"/>
      <c r="F65" s="53"/>
      <c r="G65" s="44"/>
    </row>
    <row r="66" spans="1:7" ht="31.9" customHeight="1" x14ac:dyDescent="0.35">
      <c r="A66" s="35"/>
      <c r="B66" s="54" t="s">
        <v>86</v>
      </c>
      <c r="C66" s="47"/>
      <c r="D66" s="47"/>
      <c r="E66" s="45"/>
      <c r="F66" s="48"/>
      <c r="G66" s="39"/>
    </row>
    <row r="67" spans="1:7" ht="31.9" customHeight="1" x14ac:dyDescent="0.35">
      <c r="A67" s="35"/>
      <c r="B67" s="55" t="s">
        <v>87</v>
      </c>
      <c r="C67" s="47"/>
      <c r="D67" s="47" t="s">
        <v>71</v>
      </c>
      <c r="E67" s="45">
        <v>2500</v>
      </c>
      <c r="F67" s="42"/>
      <c r="G67" s="39" t="str">
        <f>IF(OR(ISTEXT(F67),ISBLANK(F67)), "$   - ",ROUND(E67*F67,2))</f>
        <v xml:space="preserve">$   - </v>
      </c>
    </row>
    <row r="68" spans="1:7" ht="31.9" customHeight="1" x14ac:dyDescent="0.35">
      <c r="A68" s="56" t="s">
        <v>88</v>
      </c>
      <c r="B68" s="57" t="s">
        <v>89</v>
      </c>
      <c r="C68" s="58" t="s">
        <v>90</v>
      </c>
      <c r="D68" s="58" t="s">
        <v>91</v>
      </c>
      <c r="E68" s="59">
        <v>220</v>
      </c>
      <c r="F68" s="60"/>
      <c r="G68" s="61" t="str">
        <f>IF(OR(ISTEXT(F68),ISBLANK(F68)), "$   - ",ROUND(E68*F68,2))</f>
        <v xml:space="preserve">$   - </v>
      </c>
    </row>
    <row r="69" spans="1:7" ht="31.9" customHeight="1" thickBot="1" x14ac:dyDescent="0.4">
      <c r="A69" s="62" t="s">
        <v>12</v>
      </c>
      <c r="B69" s="152" t="str">
        <f>B7</f>
        <v>Armstrong Ave - Main Street to Scotia Street</v>
      </c>
      <c r="C69" s="153"/>
      <c r="D69" s="153"/>
      <c r="E69" s="153"/>
      <c r="F69" s="63" t="s">
        <v>92</v>
      </c>
      <c r="G69" s="64">
        <f>SUM(G8:G68)</f>
        <v>0</v>
      </c>
    </row>
    <row r="70" spans="1:7" ht="30" customHeight="1" thickTop="1" x14ac:dyDescent="0.35">
      <c r="A70" s="178" t="s">
        <v>93</v>
      </c>
      <c r="B70" s="178"/>
      <c r="C70" s="178"/>
      <c r="D70" s="178"/>
      <c r="E70" s="178"/>
      <c r="F70" s="178"/>
      <c r="G70" s="179"/>
    </row>
    <row r="71" spans="1:7" s="29" customFormat="1" ht="31.15" customHeight="1" x14ac:dyDescent="0.25">
      <c r="A71" s="65" t="s">
        <v>94</v>
      </c>
      <c r="B71" s="180" t="s">
        <v>95</v>
      </c>
      <c r="C71" s="180"/>
      <c r="D71" s="180"/>
      <c r="E71" s="180"/>
      <c r="F71" s="180"/>
      <c r="G71" s="181"/>
    </row>
    <row r="72" spans="1:7" ht="31.15" customHeight="1" x14ac:dyDescent="0.35">
      <c r="A72" s="66" t="s">
        <v>96</v>
      </c>
      <c r="B72" s="67" t="s">
        <v>15</v>
      </c>
      <c r="C72" s="68" t="s">
        <v>16</v>
      </c>
      <c r="D72" s="68"/>
      <c r="E72" s="69"/>
      <c r="F72" s="70"/>
      <c r="G72" s="70"/>
    </row>
    <row r="73" spans="1:7" ht="31.15" customHeight="1" x14ac:dyDescent="0.35">
      <c r="A73" s="35"/>
      <c r="B73" s="49" t="s">
        <v>17</v>
      </c>
      <c r="C73" s="47"/>
      <c r="D73" s="47"/>
      <c r="E73" s="37"/>
      <c r="F73" s="39"/>
      <c r="G73" s="39"/>
    </row>
    <row r="74" spans="1:7" ht="31.15" customHeight="1" x14ac:dyDescent="0.35">
      <c r="A74" s="35"/>
      <c r="B74" s="50" t="s">
        <v>97</v>
      </c>
      <c r="C74" s="47"/>
      <c r="D74" s="47" t="s">
        <v>19</v>
      </c>
      <c r="E74" s="38">
        <v>60</v>
      </c>
      <c r="F74" s="41"/>
      <c r="G74" s="39" t="str">
        <f t="shared" ref="G74:G98" si="5">IF(OR(ISTEXT(F74),ISBLANK(F74)), "$   - ",ROUND(E74*F74,2))</f>
        <v xml:space="preserve">$   - </v>
      </c>
    </row>
    <row r="75" spans="1:7" ht="31.15" customHeight="1" x14ac:dyDescent="0.35">
      <c r="A75" s="35" t="s">
        <v>98</v>
      </c>
      <c r="B75" s="46" t="s">
        <v>99</v>
      </c>
      <c r="C75" s="47" t="s">
        <v>100</v>
      </c>
      <c r="D75" s="47" t="s">
        <v>101</v>
      </c>
      <c r="E75" s="45">
        <v>120</v>
      </c>
      <c r="F75" s="42"/>
      <c r="G75" s="39" t="str">
        <f t="shared" si="5"/>
        <v xml:space="preserve">$   - </v>
      </c>
    </row>
    <row r="76" spans="1:7" ht="31.15" customHeight="1" x14ac:dyDescent="0.35">
      <c r="A76" s="35" t="s">
        <v>102</v>
      </c>
      <c r="B76" s="71" t="s">
        <v>103</v>
      </c>
      <c r="C76" s="47" t="s">
        <v>16</v>
      </c>
      <c r="D76" s="47"/>
      <c r="E76" s="38"/>
      <c r="F76" s="39"/>
      <c r="G76" s="39"/>
    </row>
    <row r="77" spans="1:7" ht="31.15" customHeight="1" x14ac:dyDescent="0.35">
      <c r="A77" s="35"/>
      <c r="B77" s="49" t="s">
        <v>104</v>
      </c>
      <c r="C77" s="47"/>
      <c r="D77" s="47" t="s">
        <v>26</v>
      </c>
      <c r="E77" s="38">
        <v>1</v>
      </c>
      <c r="F77" s="41"/>
      <c r="G77" s="39" t="str">
        <f t="shared" si="5"/>
        <v xml:space="preserve">$   - </v>
      </c>
    </row>
    <row r="78" spans="1:7" ht="31.15" customHeight="1" x14ac:dyDescent="0.35">
      <c r="A78" s="35" t="s">
        <v>105</v>
      </c>
      <c r="B78" s="71" t="s">
        <v>30</v>
      </c>
      <c r="C78" s="47" t="s">
        <v>16</v>
      </c>
      <c r="D78" s="47"/>
      <c r="E78" s="37"/>
      <c r="F78" s="39"/>
      <c r="G78" s="39"/>
    </row>
    <row r="79" spans="1:7" ht="31.15" customHeight="1" x14ac:dyDescent="0.35">
      <c r="A79" s="35"/>
      <c r="B79" s="49" t="s">
        <v>106</v>
      </c>
      <c r="C79" s="47"/>
      <c r="D79" s="47"/>
      <c r="E79" s="38"/>
      <c r="F79" s="39"/>
      <c r="G79" s="39"/>
    </row>
    <row r="80" spans="1:7" ht="31.15" customHeight="1" x14ac:dyDescent="0.35">
      <c r="A80" s="35"/>
      <c r="B80" s="50" t="s">
        <v>107</v>
      </c>
      <c r="C80" s="47"/>
      <c r="D80" s="47" t="s">
        <v>26</v>
      </c>
      <c r="E80" s="38">
        <v>4</v>
      </c>
      <c r="F80" s="41"/>
      <c r="G80" s="39" t="str">
        <f t="shared" ref="G80" si="6">IF(OR(ISTEXT(F80),ISBLANK(F80)), "$   - ",ROUND(E80*F80,2))</f>
        <v xml:space="preserve">$   - </v>
      </c>
    </row>
    <row r="81" spans="1:7" ht="31.15" customHeight="1" x14ac:dyDescent="0.35">
      <c r="A81" s="35" t="s">
        <v>108</v>
      </c>
      <c r="B81" s="71" t="s">
        <v>42</v>
      </c>
      <c r="C81" s="47" t="s">
        <v>16</v>
      </c>
      <c r="D81" s="47"/>
      <c r="E81" s="37"/>
      <c r="F81" s="39"/>
      <c r="G81" s="39"/>
    </row>
    <row r="82" spans="1:7" ht="31.15" customHeight="1" x14ac:dyDescent="0.35">
      <c r="A82" s="35"/>
      <c r="B82" s="49" t="s">
        <v>43</v>
      </c>
      <c r="C82" s="47"/>
      <c r="D82" s="47"/>
      <c r="E82" s="38"/>
      <c r="F82" s="39"/>
      <c r="G82" s="39"/>
    </row>
    <row r="83" spans="1:7" ht="31.15" customHeight="1" x14ac:dyDescent="0.35">
      <c r="A83" s="35"/>
      <c r="B83" s="50" t="s">
        <v>18</v>
      </c>
      <c r="C83" s="47"/>
      <c r="D83" s="47" t="s">
        <v>44</v>
      </c>
      <c r="E83" s="38">
        <v>50</v>
      </c>
      <c r="F83" s="41"/>
      <c r="G83" s="39" t="str">
        <f t="shared" si="5"/>
        <v xml:space="preserve">$   - </v>
      </c>
    </row>
    <row r="84" spans="1:7" ht="31.15" customHeight="1" x14ac:dyDescent="0.35">
      <c r="A84" s="35" t="s">
        <v>109</v>
      </c>
      <c r="B84" s="71" t="s">
        <v>46</v>
      </c>
      <c r="C84" s="47" t="s">
        <v>16</v>
      </c>
      <c r="D84" s="47"/>
      <c r="E84" s="38"/>
      <c r="F84" s="39"/>
      <c r="G84" s="39"/>
    </row>
    <row r="85" spans="1:7" ht="31.15" customHeight="1" x14ac:dyDescent="0.35">
      <c r="A85" s="35"/>
      <c r="B85" s="49" t="s">
        <v>43</v>
      </c>
      <c r="C85" s="47"/>
      <c r="D85" s="47" t="s">
        <v>26</v>
      </c>
      <c r="E85" s="38">
        <v>8</v>
      </c>
      <c r="F85" s="41"/>
      <c r="G85" s="39" t="str">
        <f t="shared" si="5"/>
        <v xml:space="preserve">$   - </v>
      </c>
    </row>
    <row r="86" spans="1:7" ht="31.15" customHeight="1" x14ac:dyDescent="0.35">
      <c r="A86" s="35" t="s">
        <v>110</v>
      </c>
      <c r="B86" s="71" t="s">
        <v>48</v>
      </c>
      <c r="C86" s="47" t="s">
        <v>16</v>
      </c>
      <c r="D86" s="47"/>
      <c r="E86" s="38"/>
      <c r="F86" s="39"/>
      <c r="G86" s="39"/>
    </row>
    <row r="87" spans="1:7" ht="31.15" customHeight="1" x14ac:dyDescent="0.35">
      <c r="A87" s="35"/>
      <c r="B87" s="49" t="s">
        <v>43</v>
      </c>
      <c r="C87" s="47"/>
      <c r="D87" s="47" t="s">
        <v>26</v>
      </c>
      <c r="E87" s="51">
        <v>2</v>
      </c>
      <c r="F87" s="41"/>
      <c r="G87" s="39" t="str">
        <f t="shared" si="5"/>
        <v xml:space="preserve">$   - </v>
      </c>
    </row>
    <row r="88" spans="1:7" ht="31.15" customHeight="1" x14ac:dyDescent="0.35">
      <c r="A88" s="35" t="s">
        <v>111</v>
      </c>
      <c r="B88" s="43" t="s">
        <v>50</v>
      </c>
      <c r="C88" s="37" t="s">
        <v>16</v>
      </c>
      <c r="D88" s="37"/>
      <c r="E88" s="37"/>
      <c r="F88" s="39"/>
      <c r="G88" s="39"/>
    </row>
    <row r="89" spans="1:7" ht="31.15" customHeight="1" x14ac:dyDescent="0.35">
      <c r="A89" s="35"/>
      <c r="B89" s="36" t="s">
        <v>43</v>
      </c>
      <c r="C89" s="52"/>
      <c r="D89" s="38" t="s">
        <v>26</v>
      </c>
      <c r="E89" s="38">
        <v>2</v>
      </c>
      <c r="F89" s="41"/>
      <c r="G89" s="39" t="str">
        <f t="shared" si="5"/>
        <v xml:space="preserve">$   - </v>
      </c>
    </row>
    <row r="90" spans="1:7" ht="31.15" customHeight="1" x14ac:dyDescent="0.35">
      <c r="A90" s="35" t="s">
        <v>112</v>
      </c>
      <c r="B90" s="71" t="s">
        <v>52</v>
      </c>
      <c r="C90" s="47" t="s">
        <v>16</v>
      </c>
      <c r="D90" s="47"/>
      <c r="E90" s="38"/>
      <c r="F90" s="39"/>
      <c r="G90" s="39"/>
    </row>
    <row r="91" spans="1:7" ht="31.15" customHeight="1" x14ac:dyDescent="0.35">
      <c r="A91" s="35"/>
      <c r="B91" s="49" t="s">
        <v>53</v>
      </c>
      <c r="C91" s="47"/>
      <c r="D91" s="47"/>
      <c r="E91" s="38"/>
      <c r="F91" s="39"/>
      <c r="G91" s="39"/>
    </row>
    <row r="92" spans="1:7" ht="31.15" customHeight="1" x14ac:dyDescent="0.35">
      <c r="A92" s="35"/>
      <c r="B92" s="50" t="s">
        <v>54</v>
      </c>
      <c r="C92" s="47"/>
      <c r="D92" s="47" t="s">
        <v>26</v>
      </c>
      <c r="E92" s="37">
        <v>1</v>
      </c>
      <c r="F92" s="41"/>
      <c r="G92" s="39" t="str">
        <f t="shared" si="5"/>
        <v xml:space="preserve">$   - </v>
      </c>
    </row>
    <row r="93" spans="1:7" ht="31.15" customHeight="1" x14ac:dyDescent="0.35">
      <c r="A93" s="35" t="s">
        <v>113</v>
      </c>
      <c r="B93" s="71" t="s">
        <v>60</v>
      </c>
      <c r="C93" s="47" t="s">
        <v>16</v>
      </c>
      <c r="D93" s="47"/>
      <c r="E93" s="38"/>
      <c r="F93" s="39"/>
      <c r="G93" s="39"/>
    </row>
    <row r="94" spans="1:7" ht="31.15" customHeight="1" x14ac:dyDescent="0.35">
      <c r="A94" s="35"/>
      <c r="B94" s="49" t="s">
        <v>43</v>
      </c>
      <c r="C94" s="47"/>
      <c r="D94" s="47" t="s">
        <v>26</v>
      </c>
      <c r="E94" s="38">
        <v>6</v>
      </c>
      <c r="F94" s="41"/>
      <c r="G94" s="39" t="str">
        <f t="shared" si="5"/>
        <v xml:space="preserve">$   - </v>
      </c>
    </row>
    <row r="95" spans="1:7" ht="31.15" customHeight="1" x14ac:dyDescent="0.35">
      <c r="A95" s="35" t="s">
        <v>114</v>
      </c>
      <c r="B95" s="71" t="s">
        <v>115</v>
      </c>
      <c r="C95" s="47" t="s">
        <v>16</v>
      </c>
      <c r="D95" s="47"/>
      <c r="E95" s="38"/>
      <c r="F95" s="39"/>
      <c r="G95" s="39"/>
    </row>
    <row r="96" spans="1:7" ht="31.15" customHeight="1" x14ac:dyDescent="0.35">
      <c r="A96" s="35"/>
      <c r="B96" s="49" t="s">
        <v>43</v>
      </c>
      <c r="C96" s="47"/>
      <c r="D96" s="47" t="s">
        <v>26</v>
      </c>
      <c r="E96" s="38">
        <v>2</v>
      </c>
      <c r="F96" s="41"/>
      <c r="G96" s="39" t="str">
        <f t="shared" ref="G96" si="7">IF(OR(ISTEXT(F96),ISBLANK(F96)), "$   - ",ROUND(E96*F96,2))</f>
        <v xml:space="preserve">$   - </v>
      </c>
    </row>
    <row r="97" spans="1:7" ht="31.15" customHeight="1" x14ac:dyDescent="0.35">
      <c r="A97" s="35" t="s">
        <v>116</v>
      </c>
      <c r="B97" s="71" t="s">
        <v>64</v>
      </c>
      <c r="C97" s="47" t="s">
        <v>16</v>
      </c>
      <c r="D97" s="47"/>
      <c r="E97" s="38"/>
      <c r="F97" s="39"/>
      <c r="G97" s="39"/>
    </row>
    <row r="98" spans="1:7" ht="31.15" customHeight="1" x14ac:dyDescent="0.35">
      <c r="A98" s="35"/>
      <c r="B98" s="49" t="s">
        <v>65</v>
      </c>
      <c r="C98" s="47"/>
      <c r="D98" s="47" t="s">
        <v>26</v>
      </c>
      <c r="E98" s="38">
        <v>8</v>
      </c>
      <c r="F98" s="41"/>
      <c r="G98" s="39" t="str">
        <f t="shared" si="5"/>
        <v xml:space="preserve">$   - </v>
      </c>
    </row>
    <row r="99" spans="1:7" ht="31.9" customHeight="1" x14ac:dyDescent="0.35">
      <c r="A99" s="35" t="s">
        <v>117</v>
      </c>
      <c r="B99" s="46" t="s">
        <v>118</v>
      </c>
      <c r="C99" s="47" t="s">
        <v>16</v>
      </c>
      <c r="D99" s="38"/>
      <c r="E99" s="38"/>
      <c r="F99" s="39"/>
      <c r="G99" s="39"/>
    </row>
    <row r="100" spans="1:7" ht="31.9" customHeight="1" x14ac:dyDescent="0.35">
      <c r="A100" s="35"/>
      <c r="B100" s="49" t="s">
        <v>65</v>
      </c>
      <c r="C100" s="47"/>
      <c r="D100" s="47" t="s">
        <v>26</v>
      </c>
      <c r="E100" s="38">
        <v>3</v>
      </c>
      <c r="F100" s="41"/>
      <c r="G100" s="39" t="str">
        <f t="shared" ref="G100" si="8">IF(OR(ISTEXT(F100),ISBLANK(F100)), "$   - ",ROUND(E100*F100,2))</f>
        <v xml:space="preserve">$   - </v>
      </c>
    </row>
    <row r="101" spans="1:7" ht="31.9" customHeight="1" x14ac:dyDescent="0.35">
      <c r="A101" s="35" t="s">
        <v>119</v>
      </c>
      <c r="B101" s="46" t="s">
        <v>68</v>
      </c>
      <c r="C101" s="47" t="s">
        <v>69</v>
      </c>
      <c r="D101" s="47"/>
      <c r="E101" s="45"/>
      <c r="F101" s="48"/>
      <c r="G101" s="39"/>
    </row>
    <row r="102" spans="1:7" ht="31.9" customHeight="1" x14ac:dyDescent="0.35">
      <c r="A102" s="35"/>
      <c r="B102" s="49" t="s">
        <v>70</v>
      </c>
      <c r="C102" s="47"/>
      <c r="D102" s="47" t="s">
        <v>71</v>
      </c>
      <c r="E102" s="45">
        <v>30</v>
      </c>
      <c r="F102" s="42"/>
      <c r="G102" s="39" t="str">
        <f t="shared" ref="G102" si="9">IF(OR(ISTEXT(F102),ISBLANK(F102)), "$   - ",ROUND(E102*F102,2))</f>
        <v xml:space="preserve">$   - </v>
      </c>
    </row>
    <row r="103" spans="1:7" ht="31.9" customHeight="1" x14ac:dyDescent="0.35">
      <c r="A103" s="35" t="s">
        <v>120</v>
      </c>
      <c r="B103" s="46" t="s">
        <v>73</v>
      </c>
      <c r="C103" s="47" t="s">
        <v>74</v>
      </c>
      <c r="D103" s="47"/>
      <c r="E103" s="45"/>
      <c r="F103" s="48"/>
      <c r="G103" s="39"/>
    </row>
    <row r="104" spans="1:7" ht="31.9" customHeight="1" x14ac:dyDescent="0.35">
      <c r="A104" s="35"/>
      <c r="B104" s="49" t="s">
        <v>75</v>
      </c>
      <c r="C104" s="47"/>
      <c r="D104" s="47"/>
      <c r="E104" s="45"/>
      <c r="F104" s="48"/>
      <c r="G104" s="39"/>
    </row>
    <row r="105" spans="1:7" ht="31.9" customHeight="1" x14ac:dyDescent="0.35">
      <c r="A105" s="35"/>
      <c r="B105" s="50" t="s">
        <v>76</v>
      </c>
      <c r="C105" s="47"/>
      <c r="D105" s="47" t="s">
        <v>71</v>
      </c>
      <c r="E105" s="51">
        <v>10</v>
      </c>
      <c r="F105" s="42"/>
      <c r="G105" s="61" t="str">
        <f t="shared" ref="G105" si="10">IF(OR(ISTEXT(F105),ISBLANK(F105)), "$   - ",ROUND(E105*F105,2))</f>
        <v xml:space="preserve">$   - </v>
      </c>
    </row>
    <row r="106" spans="1:7" ht="31.15" customHeight="1" x14ac:dyDescent="0.35">
      <c r="A106" s="35" t="s">
        <v>121</v>
      </c>
      <c r="B106" s="71" t="s">
        <v>78</v>
      </c>
      <c r="C106" s="47" t="s">
        <v>79</v>
      </c>
      <c r="D106" s="47"/>
      <c r="E106" s="37"/>
      <c r="F106" s="39"/>
      <c r="G106" s="39"/>
    </row>
    <row r="107" spans="1:7" ht="31.15" customHeight="1" x14ac:dyDescent="0.35">
      <c r="A107" s="35"/>
      <c r="B107" s="49" t="s">
        <v>80</v>
      </c>
      <c r="C107" s="47"/>
      <c r="D107" s="47"/>
      <c r="E107" s="38"/>
      <c r="F107" s="39"/>
      <c r="G107" s="39"/>
    </row>
    <row r="108" spans="1:7" ht="31.15" customHeight="1" x14ac:dyDescent="0.35">
      <c r="A108" s="35"/>
      <c r="B108" s="50" t="s">
        <v>81</v>
      </c>
      <c r="C108" s="47"/>
      <c r="D108" s="47" t="s">
        <v>44</v>
      </c>
      <c r="E108" s="45">
        <v>15</v>
      </c>
      <c r="F108" s="42"/>
      <c r="G108" s="39" t="str">
        <f>IF(OR(ISTEXT(F108),ISBLANK(F108)), "$   - ",ROUND(E108*F108,2))</f>
        <v xml:space="preserve">$   - </v>
      </c>
    </row>
    <row r="109" spans="1:7" ht="31.15" customHeight="1" x14ac:dyDescent="0.35">
      <c r="A109" s="75" t="s">
        <v>250</v>
      </c>
      <c r="B109" s="133" t="s">
        <v>252</v>
      </c>
      <c r="C109" s="89"/>
      <c r="D109" s="89" t="s">
        <v>246</v>
      </c>
      <c r="E109" s="79">
        <v>1</v>
      </c>
      <c r="F109" s="132">
        <v>10000</v>
      </c>
      <c r="G109" s="61">
        <f>IF(OR(ISTEXT(F109),ISBLANK(F109)), "$   - ",ROUND(E109*F109,2))</f>
        <v>10000</v>
      </c>
    </row>
    <row r="110" spans="1:7" ht="31.9" customHeight="1" x14ac:dyDescent="0.35">
      <c r="A110" s="128" t="s">
        <v>94</v>
      </c>
      <c r="B110" s="160" t="str">
        <f>B71</f>
        <v>Scotia Street - Armstrong Ave to Newton Ave</v>
      </c>
      <c r="C110" s="161"/>
      <c r="D110" s="161"/>
      <c r="E110" s="161"/>
      <c r="F110" s="129" t="s">
        <v>92</v>
      </c>
      <c r="G110" s="64">
        <f>SUM(G72:G109)</f>
        <v>10000</v>
      </c>
    </row>
    <row r="111" spans="1:7" s="29" customFormat="1" ht="30" customHeight="1" x14ac:dyDescent="0.3">
      <c r="A111" s="154" t="s">
        <v>122</v>
      </c>
      <c r="B111" s="155"/>
      <c r="C111" s="155"/>
      <c r="D111" s="155"/>
      <c r="E111" s="155"/>
      <c r="F111" s="155"/>
      <c r="G111" s="156"/>
    </row>
    <row r="112" spans="1:7" s="29" customFormat="1" ht="31.15" customHeight="1" x14ac:dyDescent="0.25">
      <c r="A112" s="72" t="s">
        <v>123</v>
      </c>
      <c r="B112" s="157" t="s">
        <v>124</v>
      </c>
      <c r="C112" s="158"/>
      <c r="D112" s="158"/>
      <c r="E112" s="158"/>
      <c r="F112" s="158"/>
      <c r="G112" s="159"/>
    </row>
    <row r="113" spans="1:7" ht="31.15" customHeight="1" x14ac:dyDescent="0.35">
      <c r="A113" s="30" t="s">
        <v>125</v>
      </c>
      <c r="B113" s="73" t="s">
        <v>15</v>
      </c>
      <c r="C113" s="32" t="s">
        <v>16</v>
      </c>
      <c r="D113" s="33"/>
      <c r="E113" s="33"/>
      <c r="F113" s="34"/>
      <c r="G113" s="34"/>
    </row>
    <row r="114" spans="1:7" ht="31.15" customHeight="1" x14ac:dyDescent="0.35">
      <c r="A114" s="35"/>
      <c r="B114" s="36" t="s">
        <v>17</v>
      </c>
      <c r="C114" s="37"/>
      <c r="D114" s="37"/>
      <c r="E114" s="37"/>
      <c r="F114" s="39"/>
      <c r="G114" s="39"/>
    </row>
    <row r="115" spans="1:7" ht="31.15" customHeight="1" x14ac:dyDescent="0.35">
      <c r="A115" s="35"/>
      <c r="B115" s="40" t="s">
        <v>18</v>
      </c>
      <c r="C115" s="37"/>
      <c r="D115" s="38" t="s">
        <v>19</v>
      </c>
      <c r="E115" s="38">
        <v>95</v>
      </c>
      <c r="F115" s="41"/>
      <c r="G115" s="39" t="str">
        <f t="shared" ref="G115:G120" si="11">IF(OR(ISTEXT(F115),ISBLANK(F115)), "$   - ",ROUND(E115*F115,2))</f>
        <v xml:space="preserve">$   - </v>
      </c>
    </row>
    <row r="116" spans="1:7" ht="31.15" customHeight="1" x14ac:dyDescent="0.35">
      <c r="A116" s="35" t="s">
        <v>126</v>
      </c>
      <c r="B116" s="74" t="s">
        <v>28</v>
      </c>
      <c r="C116" s="37" t="s">
        <v>16</v>
      </c>
      <c r="D116" s="38"/>
      <c r="E116" s="38"/>
      <c r="F116" s="39"/>
      <c r="G116" s="39"/>
    </row>
    <row r="117" spans="1:7" ht="31.15" customHeight="1" x14ac:dyDescent="0.35">
      <c r="A117" s="35"/>
      <c r="B117" s="36" t="s">
        <v>17</v>
      </c>
      <c r="C117" s="37"/>
      <c r="D117" s="38" t="s">
        <v>26</v>
      </c>
      <c r="E117" s="38">
        <v>1</v>
      </c>
      <c r="F117" s="41"/>
      <c r="G117" s="39" t="str">
        <f t="shared" si="11"/>
        <v xml:space="preserve">$   - </v>
      </c>
    </row>
    <row r="118" spans="1:7" ht="31.15" customHeight="1" x14ac:dyDescent="0.35">
      <c r="A118" s="35" t="s">
        <v>127</v>
      </c>
      <c r="B118" s="74" t="s">
        <v>30</v>
      </c>
      <c r="C118" s="37" t="s">
        <v>16</v>
      </c>
      <c r="D118" s="38"/>
      <c r="E118" s="38"/>
      <c r="F118" s="39"/>
      <c r="G118" s="39"/>
    </row>
    <row r="119" spans="1:7" ht="31.15" customHeight="1" x14ac:dyDescent="0.35">
      <c r="A119" s="35"/>
      <c r="B119" s="36" t="s">
        <v>106</v>
      </c>
      <c r="C119" s="37"/>
      <c r="D119" s="38"/>
      <c r="E119" s="38"/>
      <c r="F119" s="39"/>
      <c r="G119" s="39"/>
    </row>
    <row r="120" spans="1:7" ht="31.15" customHeight="1" x14ac:dyDescent="0.35">
      <c r="A120" s="35"/>
      <c r="B120" s="40" t="s">
        <v>107</v>
      </c>
      <c r="C120" s="37"/>
      <c r="D120" s="37" t="s">
        <v>26</v>
      </c>
      <c r="E120" s="37">
        <v>2</v>
      </c>
      <c r="F120" s="41"/>
      <c r="G120" s="39" t="str">
        <f t="shared" si="11"/>
        <v xml:space="preserve">$   - </v>
      </c>
    </row>
    <row r="121" spans="1:7" ht="31.15" customHeight="1" x14ac:dyDescent="0.35">
      <c r="A121" s="35" t="s">
        <v>128</v>
      </c>
      <c r="B121" s="71" t="s">
        <v>42</v>
      </c>
      <c r="C121" s="47" t="s">
        <v>16</v>
      </c>
      <c r="D121" s="47"/>
      <c r="E121" s="37"/>
      <c r="F121" s="39"/>
      <c r="G121" s="39"/>
    </row>
    <row r="122" spans="1:7" ht="31.15" customHeight="1" x14ac:dyDescent="0.35">
      <c r="A122" s="35"/>
      <c r="B122" s="49" t="s">
        <v>43</v>
      </c>
      <c r="C122" s="47"/>
      <c r="D122" s="47"/>
      <c r="E122" s="38"/>
      <c r="F122" s="39"/>
      <c r="G122" s="39"/>
    </row>
    <row r="123" spans="1:7" ht="31.15" customHeight="1" x14ac:dyDescent="0.35">
      <c r="A123" s="35"/>
      <c r="B123" s="50" t="s">
        <v>18</v>
      </c>
      <c r="C123" s="47"/>
      <c r="D123" s="47" t="s">
        <v>44</v>
      </c>
      <c r="E123" s="38">
        <v>1</v>
      </c>
      <c r="F123" s="41"/>
      <c r="G123" s="39" t="str">
        <f t="shared" ref="G123" si="12">IF(OR(ISTEXT(F123),ISBLANK(F123)), "$   - ",ROUND(E123*F123,2))</f>
        <v xml:space="preserve">$   - </v>
      </c>
    </row>
    <row r="124" spans="1:7" ht="31.15" customHeight="1" x14ac:dyDescent="0.35">
      <c r="A124" s="35" t="s">
        <v>129</v>
      </c>
      <c r="B124" s="74" t="s">
        <v>46</v>
      </c>
      <c r="C124" s="37" t="s">
        <v>16</v>
      </c>
      <c r="D124" s="38"/>
      <c r="E124" s="38"/>
      <c r="F124" s="39"/>
      <c r="G124" s="39"/>
    </row>
    <row r="125" spans="1:7" ht="31.15" customHeight="1" x14ac:dyDescent="0.35">
      <c r="A125" s="35"/>
      <c r="B125" s="36" t="s">
        <v>43</v>
      </c>
      <c r="C125" s="37"/>
      <c r="D125" s="38" t="s">
        <v>26</v>
      </c>
      <c r="E125" s="38">
        <v>1</v>
      </c>
      <c r="F125" s="41"/>
      <c r="G125" s="39" t="str">
        <f t="shared" ref="G125:G130" si="13">IF(OR(ISTEXT(F125),ISBLANK(F125)), "$   - ",ROUND(E125*F125,2))</f>
        <v xml:space="preserve">$   - </v>
      </c>
    </row>
    <row r="126" spans="1:7" ht="31.15" customHeight="1" x14ac:dyDescent="0.35">
      <c r="A126" s="35" t="s">
        <v>130</v>
      </c>
      <c r="B126" s="74" t="s">
        <v>52</v>
      </c>
      <c r="C126" s="37" t="s">
        <v>16</v>
      </c>
      <c r="D126" s="38"/>
      <c r="E126" s="38"/>
      <c r="F126" s="39"/>
      <c r="G126" s="39"/>
    </row>
    <row r="127" spans="1:7" ht="31.15" customHeight="1" x14ac:dyDescent="0.35">
      <c r="A127" s="35"/>
      <c r="B127" s="36" t="s">
        <v>53</v>
      </c>
      <c r="C127" s="37"/>
      <c r="D127" s="38"/>
      <c r="E127" s="38"/>
      <c r="F127" s="39"/>
      <c r="G127" s="39"/>
    </row>
    <row r="128" spans="1:7" ht="31.15" customHeight="1" x14ac:dyDescent="0.35">
      <c r="A128" s="35"/>
      <c r="B128" s="40" t="s">
        <v>54</v>
      </c>
      <c r="C128" s="37"/>
      <c r="D128" s="38" t="s">
        <v>26</v>
      </c>
      <c r="E128" s="38">
        <v>1</v>
      </c>
      <c r="F128" s="41"/>
      <c r="G128" s="39" t="str">
        <f t="shared" si="13"/>
        <v xml:space="preserve">$   - </v>
      </c>
    </row>
    <row r="129" spans="1:7" ht="31.15" customHeight="1" x14ac:dyDescent="0.35">
      <c r="A129" s="35" t="s">
        <v>131</v>
      </c>
      <c r="B129" s="74" t="s">
        <v>60</v>
      </c>
      <c r="C129" s="37" t="s">
        <v>16</v>
      </c>
      <c r="D129" s="37"/>
      <c r="E129" s="37"/>
      <c r="F129" s="39"/>
      <c r="G129" s="39"/>
    </row>
    <row r="130" spans="1:7" ht="31.15" customHeight="1" x14ac:dyDescent="0.35">
      <c r="A130" s="35"/>
      <c r="B130" s="36" t="s">
        <v>43</v>
      </c>
      <c r="C130" s="37"/>
      <c r="D130" s="38" t="s">
        <v>26</v>
      </c>
      <c r="E130" s="38">
        <v>1</v>
      </c>
      <c r="F130" s="41"/>
      <c r="G130" s="39" t="str">
        <f t="shared" si="13"/>
        <v xml:space="preserve">$   - </v>
      </c>
    </row>
    <row r="131" spans="1:7" ht="31.9" customHeight="1" x14ac:dyDescent="0.35">
      <c r="A131" s="35" t="s">
        <v>132</v>
      </c>
      <c r="B131" s="46" t="s">
        <v>118</v>
      </c>
      <c r="C131" s="47" t="s">
        <v>16</v>
      </c>
      <c r="D131" s="38"/>
      <c r="E131" s="38"/>
      <c r="F131" s="39"/>
      <c r="G131" s="39"/>
    </row>
    <row r="132" spans="1:7" ht="31.9" customHeight="1" x14ac:dyDescent="0.35">
      <c r="A132" s="35"/>
      <c r="B132" s="49" t="s">
        <v>65</v>
      </c>
      <c r="C132" s="47"/>
      <c r="D132" s="47" t="s">
        <v>26</v>
      </c>
      <c r="E132" s="38">
        <v>1</v>
      </c>
      <c r="F132" s="41"/>
      <c r="G132" s="39" t="str">
        <f t="shared" ref="G132:G135" si="14">IF(OR(ISTEXT(F132),ISBLANK(F132)), "$   - ",ROUND(E132*F132,2))</f>
        <v xml:space="preserve">$   - </v>
      </c>
    </row>
    <row r="133" spans="1:7" ht="31.15" customHeight="1" x14ac:dyDescent="0.35">
      <c r="A133" s="35" t="s">
        <v>133</v>
      </c>
      <c r="B133" s="74" t="s">
        <v>73</v>
      </c>
      <c r="C133" s="47" t="s">
        <v>74</v>
      </c>
      <c r="D133" s="38"/>
      <c r="E133" s="38"/>
      <c r="F133" s="39"/>
      <c r="G133" s="39"/>
    </row>
    <row r="134" spans="1:7" ht="31.15" customHeight="1" x14ac:dyDescent="0.35">
      <c r="A134" s="35"/>
      <c r="B134" s="36" t="s">
        <v>75</v>
      </c>
      <c r="C134" s="37"/>
      <c r="D134" s="38"/>
      <c r="E134" s="38"/>
      <c r="F134" s="39"/>
      <c r="G134" s="39"/>
    </row>
    <row r="135" spans="1:7" ht="31.15" customHeight="1" x14ac:dyDescent="0.35">
      <c r="A135" s="75"/>
      <c r="B135" s="76" t="s">
        <v>76</v>
      </c>
      <c r="C135" s="77"/>
      <c r="D135" s="78" t="s">
        <v>71</v>
      </c>
      <c r="E135" s="79">
        <v>60</v>
      </c>
      <c r="F135" s="80"/>
      <c r="G135" s="61" t="str">
        <f t="shared" si="14"/>
        <v xml:space="preserve">$   - </v>
      </c>
    </row>
    <row r="136" spans="1:7" ht="31.9" customHeight="1" x14ac:dyDescent="0.35">
      <c r="A136" s="128" t="s">
        <v>123</v>
      </c>
      <c r="B136" s="160" t="str">
        <f>B112</f>
        <v>Marymound Way - Newton Ave to Armstrong Ave</v>
      </c>
      <c r="C136" s="161"/>
      <c r="D136" s="161"/>
      <c r="E136" s="161"/>
      <c r="F136" s="130" t="s">
        <v>92</v>
      </c>
      <c r="G136" s="131">
        <f>SUM(G113:G135)</f>
        <v>0</v>
      </c>
    </row>
    <row r="137" spans="1:7" s="29" customFormat="1" ht="30" customHeight="1" x14ac:dyDescent="0.3">
      <c r="A137" s="162" t="s">
        <v>134</v>
      </c>
      <c r="B137" s="163"/>
      <c r="C137" s="163"/>
      <c r="D137" s="163"/>
      <c r="E137" s="163"/>
      <c r="F137" s="163"/>
      <c r="G137" s="164"/>
    </row>
    <row r="138" spans="1:7" s="29" customFormat="1" ht="31.9" customHeight="1" x14ac:dyDescent="0.25">
      <c r="A138" s="81" t="s">
        <v>135</v>
      </c>
      <c r="B138" s="158" t="s">
        <v>136</v>
      </c>
      <c r="C138" s="158"/>
      <c r="D138" s="158"/>
      <c r="E138" s="158"/>
      <c r="F138" s="158"/>
      <c r="G138" s="159"/>
    </row>
    <row r="139" spans="1:7" s="29" customFormat="1" ht="31.9" customHeight="1" x14ac:dyDescent="0.25">
      <c r="A139" s="30" t="s">
        <v>137</v>
      </c>
      <c r="B139" s="82" t="s">
        <v>15</v>
      </c>
      <c r="C139" s="32" t="s">
        <v>16</v>
      </c>
      <c r="D139" s="33"/>
      <c r="E139" s="33"/>
      <c r="F139" s="83"/>
      <c r="G139" s="83"/>
    </row>
    <row r="140" spans="1:7" ht="31.9" customHeight="1" x14ac:dyDescent="0.35">
      <c r="A140" s="35"/>
      <c r="B140" s="84" t="s">
        <v>17</v>
      </c>
      <c r="C140" s="37"/>
      <c r="D140" s="38"/>
      <c r="E140" s="38"/>
      <c r="F140" s="39"/>
      <c r="G140" s="39"/>
    </row>
    <row r="141" spans="1:7" ht="31.9" customHeight="1" x14ac:dyDescent="0.35">
      <c r="A141" s="35"/>
      <c r="B141" s="40" t="s">
        <v>18</v>
      </c>
      <c r="C141" s="37"/>
      <c r="D141" s="37" t="s">
        <v>19</v>
      </c>
      <c r="E141" s="37">
        <v>225</v>
      </c>
      <c r="F141" s="41"/>
      <c r="G141" s="39" t="str">
        <f t="shared" ref="G141:G169" si="15">IF(OR(ISTEXT(F141),ISBLANK(F141)), "$   - ",ROUND(E141*F141,2))</f>
        <v xml:space="preserve">$   - </v>
      </c>
    </row>
    <row r="142" spans="1:7" ht="31.9" customHeight="1" x14ac:dyDescent="0.35">
      <c r="A142" s="35" t="s">
        <v>138</v>
      </c>
      <c r="B142" s="85" t="s">
        <v>103</v>
      </c>
      <c r="C142" s="37" t="s">
        <v>16</v>
      </c>
      <c r="D142" s="37"/>
      <c r="E142" s="37"/>
      <c r="F142" s="39"/>
      <c r="G142" s="39"/>
    </row>
    <row r="143" spans="1:7" ht="31.9" customHeight="1" x14ac:dyDescent="0.35">
      <c r="A143" s="35"/>
      <c r="B143" s="84" t="s">
        <v>104</v>
      </c>
      <c r="C143" s="37"/>
      <c r="D143" s="37" t="s">
        <v>26</v>
      </c>
      <c r="E143" s="37">
        <v>3</v>
      </c>
      <c r="F143" s="41"/>
      <c r="G143" s="39" t="str">
        <f t="shared" si="15"/>
        <v xml:space="preserve">$   - </v>
      </c>
    </row>
    <row r="144" spans="1:7" ht="31.9" customHeight="1" x14ac:dyDescent="0.35">
      <c r="A144" s="35" t="s">
        <v>139</v>
      </c>
      <c r="B144" s="85" t="s">
        <v>28</v>
      </c>
      <c r="C144" s="37" t="s">
        <v>16</v>
      </c>
      <c r="D144" s="37"/>
      <c r="E144" s="37"/>
      <c r="F144" s="39"/>
      <c r="G144" s="39"/>
    </row>
    <row r="145" spans="1:7" ht="31.9" customHeight="1" x14ac:dyDescent="0.35">
      <c r="A145" s="35"/>
      <c r="B145" s="84" t="s">
        <v>17</v>
      </c>
      <c r="C145" s="37"/>
      <c r="D145" s="38" t="s">
        <v>26</v>
      </c>
      <c r="E145" s="38">
        <v>3</v>
      </c>
      <c r="F145" s="41"/>
      <c r="G145" s="39" t="str">
        <f t="shared" si="15"/>
        <v xml:space="preserve">$   - </v>
      </c>
    </row>
    <row r="146" spans="1:7" s="29" customFormat="1" ht="31.9" customHeight="1" x14ac:dyDescent="0.25">
      <c r="A146" s="35" t="s">
        <v>140</v>
      </c>
      <c r="B146" s="85" t="s">
        <v>30</v>
      </c>
      <c r="C146" s="37" t="s">
        <v>16</v>
      </c>
      <c r="D146" s="38"/>
      <c r="E146" s="38"/>
      <c r="F146" s="39"/>
      <c r="G146" s="39"/>
    </row>
    <row r="147" spans="1:7" ht="31.9" customHeight="1" x14ac:dyDescent="0.35">
      <c r="A147" s="35"/>
      <c r="B147" s="84" t="s">
        <v>141</v>
      </c>
      <c r="C147" s="37"/>
      <c r="D147" s="38"/>
      <c r="E147" s="38"/>
      <c r="F147" s="39"/>
      <c r="G147" s="39"/>
    </row>
    <row r="148" spans="1:7" ht="31.9" customHeight="1" x14ac:dyDescent="0.35">
      <c r="A148" s="35"/>
      <c r="B148" s="86" t="s">
        <v>142</v>
      </c>
      <c r="C148" s="37"/>
      <c r="D148" s="37" t="s">
        <v>26</v>
      </c>
      <c r="E148" s="37">
        <v>1</v>
      </c>
      <c r="F148" s="41"/>
      <c r="G148" s="39" t="str">
        <f t="shared" si="15"/>
        <v xml:space="preserve">$   - </v>
      </c>
    </row>
    <row r="149" spans="1:7" ht="31.9" customHeight="1" x14ac:dyDescent="0.35">
      <c r="A149" s="35"/>
      <c r="B149" s="84" t="s">
        <v>35</v>
      </c>
      <c r="C149" s="37"/>
      <c r="D149" s="37"/>
      <c r="E149" s="37"/>
      <c r="F149" s="39"/>
      <c r="G149" s="39"/>
    </row>
    <row r="150" spans="1:7" ht="31.9" customHeight="1" x14ac:dyDescent="0.35">
      <c r="A150" s="35"/>
      <c r="B150" s="86" t="s">
        <v>107</v>
      </c>
      <c r="C150" s="37"/>
      <c r="D150" s="37" t="s">
        <v>26</v>
      </c>
      <c r="E150" s="37">
        <v>2</v>
      </c>
      <c r="F150" s="41"/>
      <c r="G150" s="39" t="str">
        <f t="shared" si="15"/>
        <v xml:space="preserve">$   - </v>
      </c>
    </row>
    <row r="151" spans="1:7" ht="31.9" customHeight="1" x14ac:dyDescent="0.35">
      <c r="A151" s="35" t="s">
        <v>143</v>
      </c>
      <c r="B151" s="85" t="s">
        <v>42</v>
      </c>
      <c r="C151" s="37" t="s">
        <v>16</v>
      </c>
      <c r="D151" s="37"/>
      <c r="E151" s="37"/>
      <c r="F151" s="39"/>
      <c r="G151" s="39"/>
    </row>
    <row r="152" spans="1:7" ht="31.9" customHeight="1" x14ac:dyDescent="0.35">
      <c r="A152" s="35"/>
      <c r="B152" s="84" t="s">
        <v>43</v>
      </c>
      <c r="C152" s="37"/>
      <c r="D152" s="38"/>
      <c r="E152" s="38"/>
      <c r="F152" s="39"/>
      <c r="G152" s="39"/>
    </row>
    <row r="153" spans="1:7" s="29" customFormat="1" ht="31.9" customHeight="1" x14ac:dyDescent="0.25">
      <c r="A153" s="35"/>
      <c r="B153" s="40" t="s">
        <v>18</v>
      </c>
      <c r="C153" s="37"/>
      <c r="D153" s="38" t="s">
        <v>44</v>
      </c>
      <c r="E153" s="38">
        <v>70</v>
      </c>
      <c r="F153" s="41"/>
      <c r="G153" s="39" t="str">
        <f t="shared" si="15"/>
        <v xml:space="preserve">$   - </v>
      </c>
    </row>
    <row r="154" spans="1:7" ht="31.9" customHeight="1" x14ac:dyDescent="0.35">
      <c r="A154" s="35" t="s">
        <v>144</v>
      </c>
      <c r="B154" s="85" t="s">
        <v>46</v>
      </c>
      <c r="C154" s="37" t="s">
        <v>16</v>
      </c>
      <c r="D154" s="38"/>
      <c r="E154" s="38"/>
      <c r="F154" s="39"/>
      <c r="G154" s="39"/>
    </row>
    <row r="155" spans="1:7" ht="31.9" customHeight="1" x14ac:dyDescent="0.35">
      <c r="A155" s="35"/>
      <c r="B155" s="84" t="s">
        <v>43</v>
      </c>
      <c r="C155" s="37"/>
      <c r="D155" s="37" t="s">
        <v>26</v>
      </c>
      <c r="E155" s="37">
        <v>27</v>
      </c>
      <c r="F155" s="41"/>
      <c r="G155" s="39" t="str">
        <f t="shared" si="15"/>
        <v xml:space="preserve">$   - </v>
      </c>
    </row>
    <row r="156" spans="1:7" ht="31.9" customHeight="1" x14ac:dyDescent="0.35">
      <c r="A156" s="35" t="s">
        <v>145</v>
      </c>
      <c r="B156" s="85" t="s">
        <v>48</v>
      </c>
      <c r="C156" s="37" t="s">
        <v>16</v>
      </c>
      <c r="D156" s="37"/>
      <c r="E156" s="37"/>
      <c r="F156" s="39"/>
      <c r="G156" s="39"/>
    </row>
    <row r="157" spans="1:7" ht="31.9" customHeight="1" x14ac:dyDescent="0.35">
      <c r="A157" s="35"/>
      <c r="B157" s="84" t="s">
        <v>43</v>
      </c>
      <c r="C157" s="37"/>
      <c r="D157" s="37" t="s">
        <v>26</v>
      </c>
      <c r="E157" s="37">
        <v>9</v>
      </c>
      <c r="F157" s="41"/>
      <c r="G157" s="39" t="str">
        <f t="shared" si="15"/>
        <v xml:space="preserve">$   - </v>
      </c>
    </row>
    <row r="158" spans="1:7" ht="31.15" customHeight="1" x14ac:dyDescent="0.35">
      <c r="A158" s="35" t="s">
        <v>146</v>
      </c>
      <c r="B158" s="43" t="s">
        <v>50</v>
      </c>
      <c r="C158" s="37" t="s">
        <v>16</v>
      </c>
      <c r="D158" s="37"/>
      <c r="E158" s="37"/>
      <c r="F158" s="39"/>
      <c r="G158" s="39"/>
    </row>
    <row r="159" spans="1:7" ht="31.15" customHeight="1" x14ac:dyDescent="0.35">
      <c r="A159" s="35"/>
      <c r="B159" s="36" t="s">
        <v>43</v>
      </c>
      <c r="C159" s="37"/>
      <c r="D159" s="38" t="s">
        <v>26</v>
      </c>
      <c r="E159" s="38">
        <v>9</v>
      </c>
      <c r="F159" s="41"/>
      <c r="G159" s="39" t="str">
        <f t="shared" ref="G159" si="16">IF(OR(ISTEXT(F159),ISBLANK(F159)), "$   - ",ROUND(E159*F159,2))</f>
        <v xml:space="preserve">$   - </v>
      </c>
    </row>
    <row r="160" spans="1:7" ht="31.9" customHeight="1" x14ac:dyDescent="0.35">
      <c r="A160" s="35" t="s">
        <v>147</v>
      </c>
      <c r="B160" s="85" t="s">
        <v>52</v>
      </c>
      <c r="C160" s="37" t="s">
        <v>16</v>
      </c>
      <c r="D160" s="37"/>
      <c r="E160" s="37"/>
      <c r="F160" s="39"/>
      <c r="G160" s="39"/>
    </row>
    <row r="161" spans="1:7" ht="31.9" customHeight="1" x14ac:dyDescent="0.35">
      <c r="A161" s="35"/>
      <c r="B161" s="84" t="s">
        <v>53</v>
      </c>
      <c r="C161" s="37"/>
      <c r="D161" s="38"/>
      <c r="E161" s="38"/>
      <c r="F161" s="39"/>
      <c r="G161" s="39"/>
    </row>
    <row r="162" spans="1:7" s="29" customFormat="1" ht="31.9" customHeight="1" x14ac:dyDescent="0.25">
      <c r="A162" s="35"/>
      <c r="B162" s="86" t="s">
        <v>54</v>
      </c>
      <c r="C162" s="37"/>
      <c r="D162" s="38" t="s">
        <v>26</v>
      </c>
      <c r="E162" s="38">
        <v>2</v>
      </c>
      <c r="F162" s="41"/>
      <c r="G162" s="39" t="str">
        <f t="shared" si="15"/>
        <v xml:space="preserve">$   - </v>
      </c>
    </row>
    <row r="163" spans="1:7" ht="31.9" customHeight="1" x14ac:dyDescent="0.35">
      <c r="A163" s="35" t="s">
        <v>148</v>
      </c>
      <c r="B163" s="87" t="s">
        <v>60</v>
      </c>
      <c r="C163" s="37" t="s">
        <v>16</v>
      </c>
      <c r="D163" s="38"/>
      <c r="E163" s="38"/>
      <c r="F163" s="39"/>
      <c r="G163" s="39"/>
    </row>
    <row r="164" spans="1:7" ht="31.9" customHeight="1" x14ac:dyDescent="0.35">
      <c r="A164" s="35"/>
      <c r="B164" s="84" t="s">
        <v>43</v>
      </c>
      <c r="C164" s="37"/>
      <c r="D164" s="37" t="s">
        <v>26</v>
      </c>
      <c r="E164" s="37">
        <v>18</v>
      </c>
      <c r="F164" s="41"/>
      <c r="G164" s="39" t="str">
        <f t="shared" si="15"/>
        <v xml:space="preserve">$   - </v>
      </c>
    </row>
    <row r="165" spans="1:7" ht="31.9" customHeight="1" x14ac:dyDescent="0.35">
      <c r="A165" s="35" t="s">
        <v>149</v>
      </c>
      <c r="B165" s="87" t="s">
        <v>115</v>
      </c>
      <c r="C165" s="37" t="s">
        <v>16</v>
      </c>
      <c r="D165" s="38"/>
      <c r="E165" s="38"/>
      <c r="F165" s="39"/>
      <c r="G165" s="39"/>
    </row>
    <row r="166" spans="1:7" ht="31.9" customHeight="1" x14ac:dyDescent="0.35">
      <c r="A166" s="35"/>
      <c r="B166" s="84" t="s">
        <v>43</v>
      </c>
      <c r="C166" s="37"/>
      <c r="D166" s="37" t="s">
        <v>26</v>
      </c>
      <c r="E166" s="37">
        <v>9</v>
      </c>
      <c r="F166" s="41"/>
      <c r="G166" s="39" t="str">
        <f t="shared" ref="G166" si="17">IF(OR(ISTEXT(F166),ISBLANK(F166)), "$   - ",ROUND(E166*F166,2))</f>
        <v xml:space="preserve">$   - </v>
      </c>
    </row>
    <row r="167" spans="1:7" ht="31.9" customHeight="1" x14ac:dyDescent="0.35">
      <c r="A167" s="35" t="s">
        <v>150</v>
      </c>
      <c r="B167" s="85" t="s">
        <v>64</v>
      </c>
      <c r="C167" s="37" t="s">
        <v>16</v>
      </c>
      <c r="D167" s="37"/>
      <c r="E167" s="37"/>
      <c r="F167" s="39"/>
      <c r="G167" s="39"/>
    </row>
    <row r="168" spans="1:7" ht="31.9" customHeight="1" x14ac:dyDescent="0.35">
      <c r="A168" s="35"/>
      <c r="B168" s="84" t="s">
        <v>65</v>
      </c>
      <c r="C168" s="37"/>
      <c r="D168" s="37" t="s">
        <v>26</v>
      </c>
      <c r="E168" s="37">
        <v>21</v>
      </c>
      <c r="F168" s="41"/>
      <c r="G168" s="39" t="str">
        <f t="shared" si="15"/>
        <v xml:space="preserve">$   - </v>
      </c>
    </row>
    <row r="169" spans="1:7" ht="31.9" customHeight="1" x14ac:dyDescent="0.35">
      <c r="A169" s="35"/>
      <c r="B169" s="84" t="s">
        <v>66</v>
      </c>
      <c r="C169" s="37"/>
      <c r="D169" s="37" t="s">
        <v>26</v>
      </c>
      <c r="E169" s="37">
        <v>1</v>
      </c>
      <c r="F169" s="41"/>
      <c r="G169" s="39" t="str">
        <f t="shared" si="15"/>
        <v xml:space="preserve">$   - </v>
      </c>
    </row>
    <row r="170" spans="1:7" ht="31.9" customHeight="1" x14ac:dyDescent="0.35">
      <c r="A170" s="35" t="s">
        <v>151</v>
      </c>
      <c r="B170" s="46" t="s">
        <v>118</v>
      </c>
      <c r="C170" s="47" t="s">
        <v>16</v>
      </c>
      <c r="D170" s="38"/>
      <c r="E170" s="38"/>
      <c r="F170" s="39"/>
      <c r="G170" s="39"/>
    </row>
    <row r="171" spans="1:7" ht="31.9" customHeight="1" x14ac:dyDescent="0.35">
      <c r="A171" s="35"/>
      <c r="B171" s="49" t="s">
        <v>65</v>
      </c>
      <c r="C171" s="47"/>
      <c r="D171" s="37" t="s">
        <v>26</v>
      </c>
      <c r="E171" s="38">
        <v>9</v>
      </c>
      <c r="F171" s="41"/>
      <c r="G171" s="39" t="str">
        <f t="shared" ref="G171:G173" si="18">IF(OR(ISTEXT(F171),ISBLANK(F171)), "$   - ",ROUND(E171*F171,2))</f>
        <v xml:space="preserve">$   - </v>
      </c>
    </row>
    <row r="172" spans="1:7" ht="31.9" customHeight="1" x14ac:dyDescent="0.35">
      <c r="A172" s="35" t="s">
        <v>152</v>
      </c>
      <c r="B172" s="85" t="s">
        <v>68</v>
      </c>
      <c r="C172" s="51" t="s">
        <v>69</v>
      </c>
      <c r="D172" s="38"/>
      <c r="E172" s="45"/>
      <c r="F172" s="48"/>
      <c r="G172" s="39"/>
    </row>
    <row r="173" spans="1:7" s="29" customFormat="1" ht="31.9" customHeight="1" x14ac:dyDescent="0.25">
      <c r="A173" s="35"/>
      <c r="B173" s="84" t="s">
        <v>70</v>
      </c>
      <c r="C173" s="51"/>
      <c r="D173" s="37" t="s">
        <v>71</v>
      </c>
      <c r="E173" s="45">
        <v>70</v>
      </c>
      <c r="F173" s="42"/>
      <c r="G173" s="39" t="str">
        <f t="shared" si="18"/>
        <v xml:space="preserve">$   - </v>
      </c>
    </row>
    <row r="174" spans="1:7" ht="31.9" customHeight="1" x14ac:dyDescent="0.35">
      <c r="A174" s="35" t="s">
        <v>153</v>
      </c>
      <c r="B174" s="85" t="s">
        <v>73</v>
      </c>
      <c r="C174" s="51" t="s">
        <v>74</v>
      </c>
      <c r="D174" s="37"/>
      <c r="E174" s="51"/>
      <c r="F174" s="48"/>
      <c r="G174" s="39"/>
    </row>
    <row r="175" spans="1:7" ht="31.9" customHeight="1" x14ac:dyDescent="0.35">
      <c r="A175" s="35"/>
      <c r="B175" s="84" t="s">
        <v>75</v>
      </c>
      <c r="C175" s="51"/>
      <c r="D175" s="37"/>
      <c r="E175" s="51"/>
      <c r="F175" s="48"/>
      <c r="G175" s="39"/>
    </row>
    <row r="176" spans="1:7" ht="31.9" customHeight="1" x14ac:dyDescent="0.35">
      <c r="A176" s="35"/>
      <c r="B176" s="86" t="s">
        <v>76</v>
      </c>
      <c r="C176" s="51"/>
      <c r="D176" s="37" t="s">
        <v>71</v>
      </c>
      <c r="E176" s="51">
        <v>70</v>
      </c>
      <c r="F176" s="42"/>
      <c r="G176" s="39" t="str">
        <f t="shared" ref="G176:G185" si="19">IF(OR(ISTEXT(F176),ISBLANK(F176)), "$   - ",ROUND(E176*F176,2))</f>
        <v xml:space="preserve">$   - </v>
      </c>
    </row>
    <row r="177" spans="1:7" ht="31.9" customHeight="1" x14ac:dyDescent="0.35">
      <c r="A177" s="35" t="s">
        <v>154</v>
      </c>
      <c r="B177" s="85" t="s">
        <v>78</v>
      </c>
      <c r="C177" s="51" t="s">
        <v>79</v>
      </c>
      <c r="D177" s="37"/>
      <c r="E177" s="51"/>
      <c r="F177" s="48"/>
      <c r="G177" s="39"/>
    </row>
    <row r="178" spans="1:7" ht="31.9" customHeight="1" x14ac:dyDescent="0.35">
      <c r="A178" s="35"/>
      <c r="B178" s="84" t="s">
        <v>80</v>
      </c>
      <c r="C178" s="37"/>
      <c r="D178" s="38"/>
      <c r="E178" s="45"/>
      <c r="F178" s="48"/>
      <c r="G178" s="39"/>
    </row>
    <row r="179" spans="1:7" s="29" customFormat="1" ht="31.9" customHeight="1" x14ac:dyDescent="0.25">
      <c r="A179" s="35"/>
      <c r="B179" s="86" t="s">
        <v>81</v>
      </c>
      <c r="C179" s="37"/>
      <c r="D179" s="38" t="s">
        <v>44</v>
      </c>
      <c r="E179" s="45">
        <v>42</v>
      </c>
      <c r="F179" s="42"/>
      <c r="G179" s="39" t="str">
        <f t="shared" si="19"/>
        <v xml:space="preserve">$   - </v>
      </c>
    </row>
    <row r="180" spans="1:7" ht="31.9" customHeight="1" x14ac:dyDescent="0.35">
      <c r="A180" s="35"/>
      <c r="B180" s="84" t="s">
        <v>82</v>
      </c>
      <c r="C180" s="37"/>
      <c r="D180" s="38"/>
      <c r="E180" s="45"/>
      <c r="F180" s="48"/>
      <c r="G180" s="39"/>
    </row>
    <row r="181" spans="1:7" ht="31.9" customHeight="1" x14ac:dyDescent="0.35">
      <c r="A181" s="35"/>
      <c r="B181" s="86" t="s">
        <v>81</v>
      </c>
      <c r="C181" s="37"/>
      <c r="D181" s="37" t="s">
        <v>44</v>
      </c>
      <c r="E181" s="51">
        <v>3</v>
      </c>
      <c r="F181" s="42"/>
      <c r="G181" s="39" t="str">
        <f t="shared" si="19"/>
        <v xml:space="preserve">$   - </v>
      </c>
    </row>
    <row r="182" spans="1:7" ht="31.9" customHeight="1" x14ac:dyDescent="0.35">
      <c r="A182" s="35" t="s">
        <v>155</v>
      </c>
      <c r="B182" s="46" t="s">
        <v>84</v>
      </c>
      <c r="C182" s="47" t="s">
        <v>85</v>
      </c>
      <c r="D182" s="38"/>
      <c r="E182" s="38"/>
      <c r="F182" s="44"/>
      <c r="G182" s="39"/>
    </row>
    <row r="183" spans="1:7" ht="31.9" customHeight="1" x14ac:dyDescent="0.35">
      <c r="A183" s="35"/>
      <c r="B183" s="54" t="s">
        <v>86</v>
      </c>
      <c r="C183" s="47"/>
      <c r="D183" s="47"/>
      <c r="E183" s="38"/>
      <c r="F183" s="39"/>
      <c r="G183" s="39"/>
    </row>
    <row r="184" spans="1:7" ht="31.9" customHeight="1" x14ac:dyDescent="0.35">
      <c r="A184" s="35"/>
      <c r="B184" s="55" t="s">
        <v>87</v>
      </c>
      <c r="C184" s="47"/>
      <c r="D184" s="47" t="s">
        <v>71</v>
      </c>
      <c r="E184" s="45">
        <v>800</v>
      </c>
      <c r="F184" s="42"/>
      <c r="G184" s="39" t="str">
        <f t="shared" si="19"/>
        <v xml:space="preserve">$   - </v>
      </c>
    </row>
    <row r="185" spans="1:7" ht="31.9" customHeight="1" x14ac:dyDescent="0.35">
      <c r="A185" s="75" t="s">
        <v>156</v>
      </c>
      <c r="B185" s="88" t="s">
        <v>89</v>
      </c>
      <c r="C185" s="89" t="s">
        <v>90</v>
      </c>
      <c r="D185" s="89" t="s">
        <v>91</v>
      </c>
      <c r="E185" s="79">
        <v>75</v>
      </c>
      <c r="F185" s="80"/>
      <c r="G185" s="61" t="str">
        <f t="shared" si="19"/>
        <v xml:space="preserve">$   - </v>
      </c>
    </row>
    <row r="186" spans="1:7" ht="31.9" customHeight="1" x14ac:dyDescent="0.35">
      <c r="A186" s="128" t="s">
        <v>135</v>
      </c>
      <c r="B186" s="160" t="str">
        <f>B138</f>
        <v>Newton Ave West - Main Street to Marymound Way</v>
      </c>
      <c r="C186" s="161"/>
      <c r="D186" s="161"/>
      <c r="E186" s="161"/>
      <c r="F186" s="130" t="s">
        <v>92</v>
      </c>
      <c r="G186" s="131">
        <f>SUM(G139:G185)</f>
        <v>0</v>
      </c>
    </row>
    <row r="187" spans="1:7" ht="36.75" customHeight="1" x14ac:dyDescent="0.35">
      <c r="A187" s="165" t="s">
        <v>157</v>
      </c>
      <c r="B187" s="166"/>
      <c r="C187" s="166"/>
      <c r="D187" s="166"/>
      <c r="E187" s="166"/>
      <c r="F187" s="166"/>
      <c r="G187" s="167"/>
    </row>
    <row r="188" spans="1:7" ht="31.15" customHeight="1" x14ac:dyDescent="0.35">
      <c r="A188" s="90" t="s">
        <v>158</v>
      </c>
      <c r="B188" s="168" t="s">
        <v>159</v>
      </c>
      <c r="C188" s="169"/>
      <c r="D188" s="169"/>
      <c r="E188" s="169"/>
      <c r="F188" s="169"/>
      <c r="G188" s="170"/>
    </row>
    <row r="189" spans="1:7" s="29" customFormat="1" ht="31.15" customHeight="1" x14ac:dyDescent="0.25">
      <c r="A189" s="30" t="s">
        <v>160</v>
      </c>
      <c r="B189" s="31" t="s">
        <v>15</v>
      </c>
      <c r="C189" s="32" t="s">
        <v>16</v>
      </c>
      <c r="D189" s="33"/>
      <c r="E189" s="33"/>
      <c r="F189" s="34"/>
      <c r="G189" s="34"/>
    </row>
    <row r="190" spans="1:7" ht="31.15" customHeight="1" x14ac:dyDescent="0.35">
      <c r="A190" s="35"/>
      <c r="B190" s="84" t="s">
        <v>17</v>
      </c>
      <c r="C190" s="37"/>
      <c r="D190" s="38"/>
      <c r="E190" s="38"/>
      <c r="F190" s="39"/>
      <c r="G190" s="39"/>
    </row>
    <row r="191" spans="1:7" ht="31.15" customHeight="1" x14ac:dyDescent="0.35">
      <c r="A191" s="35"/>
      <c r="B191" s="40" t="s">
        <v>18</v>
      </c>
      <c r="C191" s="37"/>
      <c r="D191" s="37" t="s">
        <v>19</v>
      </c>
      <c r="E191" s="37">
        <v>250</v>
      </c>
      <c r="F191" s="41"/>
      <c r="G191" s="39" t="str">
        <f t="shared" ref="G191:G209" si="20">IF(OR(ISTEXT(F191),ISBLANK(F191)), "$   - ",ROUND(E191*F191,2))</f>
        <v xml:space="preserve">$   - </v>
      </c>
    </row>
    <row r="192" spans="1:7" ht="31.15" customHeight="1" x14ac:dyDescent="0.35">
      <c r="A192" s="35" t="s">
        <v>161</v>
      </c>
      <c r="B192" s="43" t="s">
        <v>103</v>
      </c>
      <c r="C192" s="37" t="s">
        <v>16</v>
      </c>
      <c r="D192" s="38"/>
      <c r="E192" s="38"/>
      <c r="F192" s="39"/>
      <c r="G192" s="39"/>
    </row>
    <row r="193" spans="1:7" ht="31.15" customHeight="1" x14ac:dyDescent="0.35">
      <c r="A193" s="35"/>
      <c r="B193" s="36" t="s">
        <v>104</v>
      </c>
      <c r="C193" s="37"/>
      <c r="D193" s="38" t="s">
        <v>26</v>
      </c>
      <c r="E193" s="38">
        <v>3</v>
      </c>
      <c r="F193" s="41"/>
      <c r="G193" s="39" t="str">
        <f t="shared" si="20"/>
        <v xml:space="preserve">$   - </v>
      </c>
    </row>
    <row r="194" spans="1:7" ht="31.15" customHeight="1" x14ac:dyDescent="0.35">
      <c r="A194" s="35" t="s">
        <v>162</v>
      </c>
      <c r="B194" s="43" t="s">
        <v>28</v>
      </c>
      <c r="C194" s="37" t="s">
        <v>16</v>
      </c>
      <c r="D194" s="38"/>
      <c r="E194" s="38"/>
      <c r="F194" s="39"/>
      <c r="G194" s="39"/>
    </row>
    <row r="195" spans="1:7" ht="31.15" customHeight="1" x14ac:dyDescent="0.35">
      <c r="A195" s="35"/>
      <c r="B195" s="36" t="s">
        <v>17</v>
      </c>
      <c r="C195" s="37"/>
      <c r="D195" s="38" t="s">
        <v>26</v>
      </c>
      <c r="E195" s="38">
        <v>2</v>
      </c>
      <c r="F195" s="41"/>
      <c r="G195" s="39" t="str">
        <f t="shared" si="20"/>
        <v xml:space="preserve">$   - </v>
      </c>
    </row>
    <row r="196" spans="1:7" ht="31.15" customHeight="1" x14ac:dyDescent="0.35">
      <c r="A196" s="35" t="s">
        <v>163</v>
      </c>
      <c r="B196" s="43" t="s">
        <v>42</v>
      </c>
      <c r="C196" s="37" t="s">
        <v>16</v>
      </c>
      <c r="D196" s="38"/>
      <c r="E196" s="38"/>
      <c r="F196" s="39"/>
      <c r="G196" s="39"/>
    </row>
    <row r="197" spans="1:7" ht="31.15" customHeight="1" x14ac:dyDescent="0.35">
      <c r="A197" s="35"/>
      <c r="B197" s="36" t="s">
        <v>43</v>
      </c>
      <c r="C197" s="37"/>
      <c r="D197" s="37"/>
      <c r="E197" s="37"/>
      <c r="F197" s="39"/>
      <c r="G197" s="39"/>
    </row>
    <row r="198" spans="1:7" ht="31.15" customHeight="1" x14ac:dyDescent="0.35">
      <c r="A198" s="35"/>
      <c r="B198" s="40" t="s">
        <v>18</v>
      </c>
      <c r="C198" s="37"/>
      <c r="D198" s="38" t="s">
        <v>44</v>
      </c>
      <c r="E198" s="38">
        <v>190</v>
      </c>
      <c r="F198" s="41"/>
      <c r="G198" s="39" t="str">
        <f t="shared" si="20"/>
        <v xml:space="preserve">$   - </v>
      </c>
    </row>
    <row r="199" spans="1:7" s="29" customFormat="1" ht="31.15" customHeight="1" x14ac:dyDescent="0.25">
      <c r="A199" s="35" t="s">
        <v>164</v>
      </c>
      <c r="B199" s="91" t="s">
        <v>46</v>
      </c>
      <c r="C199" s="37" t="s">
        <v>16</v>
      </c>
      <c r="D199" s="38"/>
      <c r="E199" s="38"/>
      <c r="F199" s="39"/>
      <c r="G199" s="39"/>
    </row>
    <row r="200" spans="1:7" ht="31.15" customHeight="1" x14ac:dyDescent="0.35">
      <c r="A200" s="35"/>
      <c r="B200" s="84" t="s">
        <v>43</v>
      </c>
      <c r="C200" s="37"/>
      <c r="D200" s="38" t="s">
        <v>26</v>
      </c>
      <c r="E200" s="38">
        <v>38</v>
      </c>
      <c r="F200" s="41"/>
      <c r="G200" s="39" t="str">
        <f t="shared" si="20"/>
        <v xml:space="preserve">$   - </v>
      </c>
    </row>
    <row r="201" spans="1:7" ht="31.15" customHeight="1" x14ac:dyDescent="0.35">
      <c r="A201" s="35" t="s">
        <v>165</v>
      </c>
      <c r="B201" s="43" t="s">
        <v>48</v>
      </c>
      <c r="C201" s="37" t="s">
        <v>16</v>
      </c>
      <c r="D201" s="37"/>
      <c r="E201" s="37"/>
      <c r="F201" s="39"/>
      <c r="G201" s="39"/>
    </row>
    <row r="202" spans="1:7" ht="31.15" customHeight="1" x14ac:dyDescent="0.35">
      <c r="A202" s="35"/>
      <c r="B202" s="36" t="s">
        <v>43</v>
      </c>
      <c r="C202" s="37"/>
      <c r="D202" s="38" t="s">
        <v>26</v>
      </c>
      <c r="E202" s="38">
        <v>20</v>
      </c>
      <c r="F202" s="41"/>
      <c r="G202" s="39" t="str">
        <f t="shared" si="20"/>
        <v xml:space="preserve">$   - </v>
      </c>
    </row>
    <row r="203" spans="1:7" ht="31.15" customHeight="1" x14ac:dyDescent="0.35">
      <c r="A203" s="35" t="s">
        <v>166</v>
      </c>
      <c r="B203" s="43" t="s">
        <v>50</v>
      </c>
      <c r="C203" s="37" t="s">
        <v>16</v>
      </c>
      <c r="D203" s="37"/>
      <c r="E203" s="37"/>
      <c r="F203" s="39"/>
      <c r="G203" s="39"/>
    </row>
    <row r="204" spans="1:7" ht="31.15" customHeight="1" x14ac:dyDescent="0.35">
      <c r="A204" s="35"/>
      <c r="B204" s="36" t="s">
        <v>43</v>
      </c>
      <c r="C204" s="37"/>
      <c r="D204" s="38" t="s">
        <v>26</v>
      </c>
      <c r="E204" s="38">
        <v>20</v>
      </c>
      <c r="F204" s="41"/>
      <c r="G204" s="39" t="str">
        <f t="shared" ref="G204" si="21">IF(OR(ISTEXT(F204),ISBLANK(F204)), "$   - ",ROUND(E204*F204,2))</f>
        <v xml:space="preserve">$   - </v>
      </c>
    </row>
    <row r="205" spans="1:7" ht="31.15" customHeight="1" x14ac:dyDescent="0.35">
      <c r="A205" s="35" t="s">
        <v>167</v>
      </c>
      <c r="B205" s="43" t="s">
        <v>52</v>
      </c>
      <c r="C205" s="37" t="s">
        <v>16</v>
      </c>
      <c r="D205" s="38"/>
      <c r="E205" s="38"/>
      <c r="F205" s="39"/>
      <c r="G205" s="39"/>
    </row>
    <row r="206" spans="1:7" ht="31.15" customHeight="1" x14ac:dyDescent="0.35">
      <c r="A206" s="35"/>
      <c r="B206" s="36" t="s">
        <v>53</v>
      </c>
      <c r="C206" s="37"/>
      <c r="D206" s="38"/>
      <c r="E206" s="38"/>
      <c r="F206" s="39"/>
      <c r="G206" s="39"/>
    </row>
    <row r="207" spans="1:7" ht="31.15" customHeight="1" x14ac:dyDescent="0.35">
      <c r="A207" s="35"/>
      <c r="B207" s="40" t="s">
        <v>54</v>
      </c>
      <c r="C207" s="37"/>
      <c r="D207" s="38" t="s">
        <v>26</v>
      </c>
      <c r="E207" s="38">
        <v>2</v>
      </c>
      <c r="F207" s="41"/>
      <c r="G207" s="39" t="str">
        <f t="shared" si="20"/>
        <v xml:space="preserve">$   - </v>
      </c>
    </row>
    <row r="208" spans="1:7" ht="31.15" customHeight="1" x14ac:dyDescent="0.35">
      <c r="A208" s="35" t="s">
        <v>168</v>
      </c>
      <c r="B208" s="43" t="s">
        <v>60</v>
      </c>
      <c r="C208" s="37" t="s">
        <v>16</v>
      </c>
      <c r="D208" s="38"/>
      <c r="E208" s="38"/>
      <c r="F208" s="39"/>
      <c r="G208" s="39"/>
    </row>
    <row r="209" spans="1:7" ht="31.15" customHeight="1" x14ac:dyDescent="0.35">
      <c r="A209" s="35"/>
      <c r="B209" s="36" t="s">
        <v>43</v>
      </c>
      <c r="C209" s="37"/>
      <c r="D209" s="37" t="s">
        <v>26</v>
      </c>
      <c r="E209" s="37">
        <v>18</v>
      </c>
      <c r="F209" s="41"/>
      <c r="G209" s="39" t="str">
        <f t="shared" si="20"/>
        <v xml:space="preserve">$   - </v>
      </c>
    </row>
    <row r="210" spans="1:7" ht="31.15" customHeight="1" x14ac:dyDescent="0.35">
      <c r="A210" s="35" t="s">
        <v>169</v>
      </c>
      <c r="B210" s="43" t="s">
        <v>62</v>
      </c>
      <c r="C210" s="37" t="s">
        <v>16</v>
      </c>
      <c r="D210" s="38"/>
      <c r="E210" s="38"/>
      <c r="F210" s="39"/>
      <c r="G210" s="39"/>
    </row>
    <row r="211" spans="1:7" ht="31.15" customHeight="1" x14ac:dyDescent="0.35">
      <c r="A211" s="35"/>
      <c r="B211" s="36" t="s">
        <v>43</v>
      </c>
      <c r="C211" s="37"/>
      <c r="D211" s="37" t="s">
        <v>26</v>
      </c>
      <c r="E211" s="37">
        <v>20</v>
      </c>
      <c r="F211" s="41"/>
      <c r="G211" s="39" t="str">
        <f t="shared" ref="G211" si="22">IF(OR(ISTEXT(F211),ISBLANK(F211)), "$   - ",ROUND(E211*F211,2))</f>
        <v xml:space="preserve">$   - </v>
      </c>
    </row>
    <row r="212" spans="1:7" ht="31.15" customHeight="1" x14ac:dyDescent="0.35">
      <c r="A212" s="35" t="s">
        <v>170</v>
      </c>
      <c r="B212" s="43" t="s">
        <v>64</v>
      </c>
      <c r="C212" s="37" t="s">
        <v>16</v>
      </c>
      <c r="D212" s="38"/>
      <c r="E212" s="38"/>
      <c r="F212" s="39"/>
      <c r="G212" s="39"/>
    </row>
    <row r="213" spans="1:7" s="29" customFormat="1" ht="31.15" customHeight="1" x14ac:dyDescent="0.25">
      <c r="A213" s="35"/>
      <c r="B213" s="84" t="s">
        <v>65</v>
      </c>
      <c r="C213" s="37"/>
      <c r="D213" s="38" t="s">
        <v>26</v>
      </c>
      <c r="E213" s="38">
        <v>41</v>
      </c>
      <c r="F213" s="41"/>
      <c r="G213" s="39" t="str">
        <f t="shared" ref="G213:G225" si="23">IF(OR(ISTEXT(F213),ISBLANK(F213)), "$   - ",ROUND(E213*F213,2))</f>
        <v xml:space="preserve">$   - </v>
      </c>
    </row>
    <row r="214" spans="1:7" ht="31.9" customHeight="1" x14ac:dyDescent="0.35">
      <c r="A214" s="35" t="s">
        <v>171</v>
      </c>
      <c r="B214" s="46" t="s">
        <v>118</v>
      </c>
      <c r="C214" s="47" t="s">
        <v>16</v>
      </c>
      <c r="D214" s="38"/>
      <c r="E214" s="38"/>
      <c r="F214" s="39"/>
      <c r="G214" s="39"/>
    </row>
    <row r="215" spans="1:7" ht="31.9" customHeight="1" x14ac:dyDescent="0.35">
      <c r="A215" s="35"/>
      <c r="B215" s="49" t="s">
        <v>65</v>
      </c>
      <c r="C215" s="47"/>
      <c r="D215" s="47" t="s">
        <v>26</v>
      </c>
      <c r="E215" s="38">
        <v>9</v>
      </c>
      <c r="F215" s="41"/>
      <c r="G215" s="39" t="str">
        <f t="shared" ref="G215" si="24">IF(OR(ISTEXT(F215),ISBLANK(F215)), "$   - ",ROUND(E215*F215,2))</f>
        <v xml:space="preserve">$   - </v>
      </c>
    </row>
    <row r="216" spans="1:7" ht="31.15" customHeight="1" x14ac:dyDescent="0.35">
      <c r="A216" s="35" t="s">
        <v>172</v>
      </c>
      <c r="B216" s="43" t="s">
        <v>68</v>
      </c>
      <c r="C216" s="51" t="s">
        <v>69</v>
      </c>
      <c r="D216" s="37"/>
      <c r="E216" s="37"/>
      <c r="F216" s="39"/>
      <c r="G216" s="39"/>
    </row>
    <row r="217" spans="1:7" ht="31.15" customHeight="1" x14ac:dyDescent="0.35">
      <c r="A217" s="35"/>
      <c r="B217" s="36" t="s">
        <v>70</v>
      </c>
      <c r="C217" s="51"/>
      <c r="D217" s="38" t="s">
        <v>71</v>
      </c>
      <c r="E217" s="45">
        <v>40</v>
      </c>
      <c r="F217" s="42"/>
      <c r="G217" s="39" t="str">
        <f t="shared" si="23"/>
        <v xml:space="preserve">$   - </v>
      </c>
    </row>
    <row r="218" spans="1:7" ht="31.15" customHeight="1" x14ac:dyDescent="0.35">
      <c r="A218" s="35" t="s">
        <v>173</v>
      </c>
      <c r="B218" s="43" t="s">
        <v>73</v>
      </c>
      <c r="C218" s="51" t="s">
        <v>74</v>
      </c>
      <c r="D218" s="38"/>
      <c r="E218" s="45"/>
      <c r="F218" s="48"/>
      <c r="G218" s="39"/>
    </row>
    <row r="219" spans="1:7" ht="31.15" customHeight="1" x14ac:dyDescent="0.35">
      <c r="A219" s="35"/>
      <c r="B219" s="36" t="s">
        <v>75</v>
      </c>
      <c r="C219" s="51"/>
      <c r="D219" s="38"/>
      <c r="E219" s="45"/>
      <c r="F219" s="48"/>
      <c r="G219" s="39"/>
    </row>
    <row r="220" spans="1:7" ht="31.15" customHeight="1" x14ac:dyDescent="0.35">
      <c r="A220" s="35"/>
      <c r="B220" s="40" t="s">
        <v>76</v>
      </c>
      <c r="C220" s="51"/>
      <c r="D220" s="38" t="s">
        <v>71</v>
      </c>
      <c r="E220" s="45">
        <v>140</v>
      </c>
      <c r="F220" s="42"/>
      <c r="G220" s="39" t="str">
        <f t="shared" si="23"/>
        <v xml:space="preserve">$   - </v>
      </c>
    </row>
    <row r="221" spans="1:7" ht="31.15" customHeight="1" x14ac:dyDescent="0.35">
      <c r="A221" s="35" t="s">
        <v>174</v>
      </c>
      <c r="B221" s="43" t="s">
        <v>78</v>
      </c>
      <c r="C221" s="51" t="s">
        <v>79</v>
      </c>
      <c r="D221" s="37"/>
      <c r="E221" s="51"/>
      <c r="F221" s="48"/>
      <c r="G221" s="39"/>
    </row>
    <row r="222" spans="1:7" ht="31.15" customHeight="1" x14ac:dyDescent="0.35">
      <c r="A222" s="35"/>
      <c r="B222" s="36" t="s">
        <v>80</v>
      </c>
      <c r="C222" s="37"/>
      <c r="D222" s="38"/>
      <c r="E222" s="45"/>
      <c r="F222" s="48"/>
      <c r="G222" s="39"/>
    </row>
    <row r="223" spans="1:7" s="29" customFormat="1" ht="31.15" customHeight="1" x14ac:dyDescent="0.25">
      <c r="A223" s="35"/>
      <c r="B223" s="86" t="s">
        <v>81</v>
      </c>
      <c r="C223" s="37"/>
      <c r="D223" s="38" t="s">
        <v>44</v>
      </c>
      <c r="E223" s="45">
        <v>40</v>
      </c>
      <c r="F223" s="42"/>
      <c r="G223" s="39" t="str">
        <f t="shared" si="23"/>
        <v xml:space="preserve">$   - </v>
      </c>
    </row>
    <row r="224" spans="1:7" ht="31.15" customHeight="1" x14ac:dyDescent="0.35">
      <c r="A224" s="35"/>
      <c r="B224" s="84" t="s">
        <v>82</v>
      </c>
      <c r="C224" s="37"/>
      <c r="D224" s="38"/>
      <c r="E224" s="45"/>
      <c r="F224" s="48"/>
      <c r="G224" s="39"/>
    </row>
    <row r="225" spans="1:7" ht="31.15" customHeight="1" x14ac:dyDescent="0.35">
      <c r="A225" s="56"/>
      <c r="B225" s="92" t="s">
        <v>81</v>
      </c>
      <c r="C225" s="93"/>
      <c r="D225" s="93" t="s">
        <v>44</v>
      </c>
      <c r="E225" s="94">
        <v>3</v>
      </c>
      <c r="F225" s="60"/>
      <c r="G225" s="95" t="str">
        <f t="shared" si="23"/>
        <v xml:space="preserve">$   - </v>
      </c>
    </row>
    <row r="226" spans="1:7" ht="31.9" customHeight="1" thickBot="1" x14ac:dyDescent="0.4">
      <c r="A226" s="62" t="s">
        <v>158</v>
      </c>
      <c r="B226" s="152" t="str">
        <f>B188</f>
        <v>Newton Ave East  - Mid Block to Scotia Street</v>
      </c>
      <c r="C226" s="153"/>
      <c r="D226" s="153"/>
      <c r="E226" s="153"/>
      <c r="F226" s="63" t="s">
        <v>92</v>
      </c>
      <c r="G226" s="64">
        <f>SUM(G189:G225)</f>
        <v>0</v>
      </c>
    </row>
    <row r="227" spans="1:7" s="29" customFormat="1" ht="30" customHeight="1" thickTop="1" x14ac:dyDescent="0.3">
      <c r="A227" s="140" t="s">
        <v>175</v>
      </c>
      <c r="B227" s="141"/>
      <c r="C227" s="141"/>
      <c r="D227" s="141"/>
      <c r="E227" s="141"/>
      <c r="F227" s="141"/>
      <c r="G227" s="142"/>
    </row>
    <row r="228" spans="1:7" s="29" customFormat="1" ht="30" customHeight="1" x14ac:dyDescent="0.25">
      <c r="A228" s="28" t="s">
        <v>176</v>
      </c>
      <c r="B228" s="171" t="s">
        <v>177</v>
      </c>
      <c r="C228" s="171"/>
      <c r="D228" s="171"/>
      <c r="E228" s="171"/>
      <c r="F228" s="171"/>
      <c r="G228" s="171"/>
    </row>
    <row r="229" spans="1:7" s="29" customFormat="1" ht="31.15" customHeight="1" x14ac:dyDescent="0.25">
      <c r="A229" s="30" t="s">
        <v>178</v>
      </c>
      <c r="B229" s="96" t="s">
        <v>15</v>
      </c>
      <c r="C229" s="32" t="s">
        <v>16</v>
      </c>
      <c r="D229" s="33"/>
      <c r="E229" s="33"/>
      <c r="F229" s="34"/>
      <c r="G229" s="34"/>
    </row>
    <row r="230" spans="1:7" ht="31.15" customHeight="1" x14ac:dyDescent="0.35">
      <c r="A230" s="35"/>
      <c r="B230" s="36" t="s">
        <v>179</v>
      </c>
      <c r="C230" s="37"/>
      <c r="D230" s="38"/>
      <c r="E230" s="45"/>
      <c r="F230" s="48"/>
      <c r="G230" s="39"/>
    </row>
    <row r="231" spans="1:7" ht="31.15" customHeight="1" x14ac:dyDescent="0.35">
      <c r="A231" s="35"/>
      <c r="B231" s="40" t="s">
        <v>180</v>
      </c>
      <c r="C231" s="37"/>
      <c r="D231" s="37" t="s">
        <v>19</v>
      </c>
      <c r="E231" s="51">
        <v>5</v>
      </c>
      <c r="F231" s="42"/>
      <c r="G231" s="39" t="str">
        <f t="shared" ref="G231:G295" si="25">IF(OR(ISTEXT(F231),ISBLANK(F231)), "$   - ",ROUND(E231*F231,2))</f>
        <v xml:space="preserve">$   - </v>
      </c>
    </row>
    <row r="232" spans="1:7" ht="31.15" customHeight="1" x14ac:dyDescent="0.35">
      <c r="A232" s="35" t="s">
        <v>181</v>
      </c>
      <c r="B232" s="43" t="s">
        <v>42</v>
      </c>
      <c r="C232" s="37" t="s">
        <v>16</v>
      </c>
      <c r="D232" s="38"/>
      <c r="E232" s="38"/>
      <c r="F232" s="39"/>
      <c r="G232" s="39"/>
    </row>
    <row r="233" spans="1:7" ht="31.15" customHeight="1" x14ac:dyDescent="0.35">
      <c r="A233" s="35"/>
      <c r="B233" s="36" t="s">
        <v>182</v>
      </c>
      <c r="C233" s="37"/>
      <c r="D233" s="37"/>
      <c r="E233" s="37"/>
      <c r="F233" s="39"/>
      <c r="G233" s="39"/>
    </row>
    <row r="234" spans="1:7" ht="31.15" customHeight="1" x14ac:dyDescent="0.35">
      <c r="A234" s="35"/>
      <c r="B234" s="40" t="s">
        <v>18</v>
      </c>
      <c r="C234" s="37"/>
      <c r="D234" s="38" t="s">
        <v>44</v>
      </c>
      <c r="E234" s="38">
        <v>5</v>
      </c>
      <c r="F234" s="41"/>
      <c r="G234" s="39" t="str">
        <f t="shared" ref="G234" si="26">IF(OR(ISTEXT(F234),ISBLANK(F234)), "$   - ",ROUND(E234*F234,2))</f>
        <v xml:space="preserve">$   - </v>
      </c>
    </row>
    <row r="235" spans="1:7" ht="31.15" customHeight="1" x14ac:dyDescent="0.35">
      <c r="A235" s="35"/>
      <c r="B235" s="36" t="s">
        <v>183</v>
      </c>
      <c r="C235" s="37"/>
      <c r="D235" s="37"/>
      <c r="E235" s="37"/>
      <c r="F235" s="39"/>
      <c r="G235" s="39"/>
    </row>
    <row r="236" spans="1:7" ht="31.15" customHeight="1" x14ac:dyDescent="0.35">
      <c r="A236" s="35"/>
      <c r="B236" s="40" t="s">
        <v>18</v>
      </c>
      <c r="C236" s="37"/>
      <c r="D236" s="38" t="s">
        <v>44</v>
      </c>
      <c r="E236" s="38">
        <v>5</v>
      </c>
      <c r="F236" s="41"/>
      <c r="G236" s="39" t="str">
        <f t="shared" ref="G236" si="27">IF(OR(ISTEXT(F236),ISBLANK(F236)), "$   - ",ROUND(E236*F236,2))</f>
        <v xml:space="preserve">$   - </v>
      </c>
    </row>
    <row r="237" spans="1:7" ht="31.15" customHeight="1" x14ac:dyDescent="0.35">
      <c r="A237" s="35"/>
      <c r="B237" s="36" t="s">
        <v>184</v>
      </c>
      <c r="C237" s="37"/>
      <c r="D237" s="37"/>
      <c r="E237" s="37"/>
      <c r="F237" s="39"/>
      <c r="G237" s="39"/>
    </row>
    <row r="238" spans="1:7" ht="31.15" customHeight="1" x14ac:dyDescent="0.35">
      <c r="A238" s="35"/>
      <c r="B238" s="40" t="s">
        <v>18</v>
      </c>
      <c r="C238" s="37"/>
      <c r="D238" s="38" t="s">
        <v>44</v>
      </c>
      <c r="E238" s="38">
        <v>5</v>
      </c>
      <c r="F238" s="41"/>
      <c r="G238" s="39" t="str">
        <f t="shared" ref="G238" si="28">IF(OR(ISTEXT(F238),ISBLANK(F238)), "$   - ",ROUND(E238*F238,2))</f>
        <v xml:space="preserve">$   - </v>
      </c>
    </row>
    <row r="239" spans="1:7" ht="31.15" customHeight="1" x14ac:dyDescent="0.35">
      <c r="A239" s="35" t="s">
        <v>185</v>
      </c>
      <c r="B239" s="85" t="s">
        <v>186</v>
      </c>
      <c r="C239" s="37" t="s">
        <v>16</v>
      </c>
      <c r="D239" s="38"/>
      <c r="E239" s="45"/>
      <c r="F239" s="39"/>
      <c r="G239" s="39"/>
    </row>
    <row r="240" spans="1:7" ht="31.15" customHeight="1" x14ac:dyDescent="0.35">
      <c r="A240" s="35"/>
      <c r="B240" s="36" t="s">
        <v>17</v>
      </c>
      <c r="C240" s="37"/>
      <c r="D240" s="38" t="s">
        <v>26</v>
      </c>
      <c r="E240" s="45">
        <v>1</v>
      </c>
      <c r="F240" s="41"/>
      <c r="G240" s="39" t="str">
        <f t="shared" ref="G240:G241" si="29">IF(OR(ISTEXT(F240),ISBLANK(F240)), "$   - ",ROUND(E240*F240,2))</f>
        <v xml:space="preserve">$   - </v>
      </c>
    </row>
    <row r="241" spans="1:7" ht="31.15" customHeight="1" x14ac:dyDescent="0.35">
      <c r="A241" s="35"/>
      <c r="B241" s="36" t="s">
        <v>21</v>
      </c>
      <c r="C241" s="37"/>
      <c r="D241" s="38" t="s">
        <v>26</v>
      </c>
      <c r="E241" s="45">
        <v>1</v>
      </c>
      <c r="F241" s="41"/>
      <c r="G241" s="39" t="str">
        <f t="shared" si="29"/>
        <v xml:space="preserve">$   - </v>
      </c>
    </row>
    <row r="242" spans="1:7" ht="31.15" customHeight="1" x14ac:dyDescent="0.35">
      <c r="A242" s="35" t="s">
        <v>187</v>
      </c>
      <c r="B242" s="87" t="s">
        <v>188</v>
      </c>
      <c r="C242" s="37" t="s">
        <v>16</v>
      </c>
      <c r="D242" s="38"/>
      <c r="E242" s="45"/>
      <c r="F242" s="39"/>
      <c r="G242" s="39"/>
    </row>
    <row r="243" spans="1:7" ht="31.15" customHeight="1" x14ac:dyDescent="0.35">
      <c r="A243" s="35"/>
      <c r="B243" s="36" t="s">
        <v>189</v>
      </c>
      <c r="C243" s="37"/>
      <c r="D243" s="38"/>
      <c r="E243" s="45"/>
      <c r="F243" s="39"/>
      <c r="G243" s="39"/>
    </row>
    <row r="244" spans="1:7" ht="31.15" customHeight="1" x14ac:dyDescent="0.35">
      <c r="A244" s="35"/>
      <c r="B244" s="40" t="s">
        <v>190</v>
      </c>
      <c r="C244" s="37"/>
      <c r="D244" s="38" t="s">
        <v>44</v>
      </c>
      <c r="E244" s="45">
        <v>10</v>
      </c>
      <c r="F244" s="41"/>
      <c r="G244" s="39" t="str">
        <f t="shared" ref="G244" si="30">IF(OR(ISTEXT(F244),ISBLANK(F244)), "$   - ",ROUND(E244*F244,2))</f>
        <v xml:space="preserve">$   - </v>
      </c>
    </row>
    <row r="245" spans="1:7" ht="31.9" customHeight="1" x14ac:dyDescent="0.35">
      <c r="A245" s="35" t="s">
        <v>191</v>
      </c>
      <c r="B245" s="46" t="s">
        <v>30</v>
      </c>
      <c r="C245" s="47" t="s">
        <v>16</v>
      </c>
      <c r="D245" s="47"/>
      <c r="E245" s="38"/>
      <c r="F245" s="39"/>
      <c r="G245" s="39"/>
    </row>
    <row r="246" spans="1:7" ht="31.9" customHeight="1" x14ac:dyDescent="0.35">
      <c r="A246" s="35"/>
      <c r="B246" s="49" t="s">
        <v>106</v>
      </c>
      <c r="C246" s="47"/>
      <c r="D246" s="47"/>
      <c r="E246" s="38"/>
      <c r="F246" s="39"/>
      <c r="G246" s="39"/>
    </row>
    <row r="247" spans="1:7" ht="31.9" customHeight="1" x14ac:dyDescent="0.35">
      <c r="A247" s="35"/>
      <c r="B247" s="50" t="s">
        <v>192</v>
      </c>
      <c r="C247" s="47"/>
      <c r="D247" s="38" t="s">
        <v>26</v>
      </c>
      <c r="E247" s="38">
        <v>1</v>
      </c>
      <c r="F247" s="41"/>
      <c r="G247" s="39" t="str">
        <f t="shared" ref="G247:G249" si="31">IF(OR(ISTEXT(F247),ISBLANK(F247)), "$   - ",ROUND(E247*F247,2))</f>
        <v xml:space="preserve">$   - </v>
      </c>
    </row>
    <row r="248" spans="1:7" ht="31.9" customHeight="1" x14ac:dyDescent="0.35">
      <c r="A248" s="35"/>
      <c r="B248" s="50" t="s">
        <v>193</v>
      </c>
      <c r="C248" s="47"/>
      <c r="D248" s="37" t="s">
        <v>26</v>
      </c>
      <c r="E248" s="38">
        <v>1</v>
      </c>
      <c r="F248" s="41"/>
      <c r="G248" s="39" t="str">
        <f t="shared" si="31"/>
        <v xml:space="preserve">$   - </v>
      </c>
    </row>
    <row r="249" spans="1:7" ht="31.9" customHeight="1" x14ac:dyDescent="0.35">
      <c r="A249" s="35"/>
      <c r="B249" s="50" t="s">
        <v>194</v>
      </c>
      <c r="C249" s="47"/>
      <c r="D249" s="37" t="s">
        <v>26</v>
      </c>
      <c r="E249" s="38">
        <v>1</v>
      </c>
      <c r="F249" s="41"/>
      <c r="G249" s="39" t="str">
        <f t="shared" si="31"/>
        <v xml:space="preserve">$   - </v>
      </c>
    </row>
    <row r="250" spans="1:7" ht="31.9" customHeight="1" x14ac:dyDescent="0.35">
      <c r="A250" s="35"/>
      <c r="B250" s="49" t="s">
        <v>195</v>
      </c>
      <c r="C250" s="47"/>
      <c r="D250" s="47"/>
      <c r="E250" s="38"/>
      <c r="F250" s="39"/>
      <c r="G250" s="39"/>
    </row>
    <row r="251" spans="1:7" ht="31.9" customHeight="1" x14ac:dyDescent="0.35">
      <c r="A251" s="35"/>
      <c r="B251" s="50" t="s">
        <v>192</v>
      </c>
      <c r="C251" s="47"/>
      <c r="D251" s="38" t="s">
        <v>26</v>
      </c>
      <c r="E251" s="38">
        <v>1</v>
      </c>
      <c r="F251" s="41"/>
      <c r="G251" s="39" t="str">
        <f t="shared" ref="G251:G256" si="32">IF(OR(ISTEXT(F251),ISBLANK(F251)), "$   - ",ROUND(E251*F251,2))</f>
        <v xml:space="preserve">$   - </v>
      </c>
    </row>
    <row r="252" spans="1:7" ht="31.9" customHeight="1" x14ac:dyDescent="0.35">
      <c r="A252" s="35"/>
      <c r="B252" s="50" t="s">
        <v>193</v>
      </c>
      <c r="C252" s="47"/>
      <c r="D252" s="37" t="s">
        <v>26</v>
      </c>
      <c r="E252" s="38">
        <v>1</v>
      </c>
      <c r="F252" s="41"/>
      <c r="G252" s="39" t="str">
        <f t="shared" si="32"/>
        <v xml:space="preserve">$   - </v>
      </c>
    </row>
    <row r="253" spans="1:7" ht="31.9" customHeight="1" x14ac:dyDescent="0.35">
      <c r="A253" s="35"/>
      <c r="B253" s="50" t="s">
        <v>38</v>
      </c>
      <c r="C253" s="47"/>
      <c r="D253" s="37" t="s">
        <v>26</v>
      </c>
      <c r="E253" s="38">
        <v>1</v>
      </c>
      <c r="F253" s="41"/>
      <c r="G253" s="39" t="str">
        <f t="shared" si="32"/>
        <v xml:space="preserve">$   - </v>
      </c>
    </row>
    <row r="254" spans="1:7" ht="31.9" customHeight="1" x14ac:dyDescent="0.35">
      <c r="A254" s="35"/>
      <c r="B254" s="50" t="s">
        <v>196</v>
      </c>
      <c r="C254" s="47"/>
      <c r="D254" s="37" t="s">
        <v>26</v>
      </c>
      <c r="E254" s="38">
        <v>1</v>
      </c>
      <c r="F254" s="41"/>
      <c r="G254" s="39" t="str">
        <f t="shared" si="32"/>
        <v xml:space="preserve">$   - </v>
      </c>
    </row>
    <row r="255" spans="1:7" ht="31.9" customHeight="1" x14ac:dyDescent="0.35">
      <c r="A255" s="35"/>
      <c r="B255" s="50" t="s">
        <v>197</v>
      </c>
      <c r="C255" s="47"/>
      <c r="D255" s="38" t="s">
        <v>26</v>
      </c>
      <c r="E255" s="38">
        <v>1</v>
      </c>
      <c r="F255" s="41"/>
      <c r="G255" s="39" t="str">
        <f t="shared" si="32"/>
        <v xml:space="preserve">$   - </v>
      </c>
    </row>
    <row r="256" spans="1:7" ht="31.9" customHeight="1" x14ac:dyDescent="0.35">
      <c r="A256" s="35"/>
      <c r="B256" s="50" t="s">
        <v>198</v>
      </c>
      <c r="C256" s="47"/>
      <c r="D256" s="37" t="s">
        <v>26</v>
      </c>
      <c r="E256" s="38">
        <v>1</v>
      </c>
      <c r="F256" s="41"/>
      <c r="G256" s="39" t="str">
        <f t="shared" si="32"/>
        <v xml:space="preserve">$   - </v>
      </c>
    </row>
    <row r="257" spans="1:7" s="29" customFormat="1" ht="31.15" customHeight="1" x14ac:dyDescent="0.25">
      <c r="A257" s="35" t="s">
        <v>199</v>
      </c>
      <c r="B257" s="91" t="s">
        <v>46</v>
      </c>
      <c r="C257" s="37" t="s">
        <v>16</v>
      </c>
      <c r="D257" s="38"/>
      <c r="E257" s="38"/>
      <c r="F257" s="39"/>
      <c r="G257" s="39"/>
    </row>
    <row r="258" spans="1:7" ht="31.15" customHeight="1" x14ac:dyDescent="0.35">
      <c r="A258" s="35"/>
      <c r="B258" s="84" t="s">
        <v>182</v>
      </c>
      <c r="C258" s="37"/>
      <c r="D258" s="38" t="s">
        <v>26</v>
      </c>
      <c r="E258" s="38">
        <v>1</v>
      </c>
      <c r="F258" s="41"/>
      <c r="G258" s="39" t="str">
        <f t="shared" ref="G258:G260" si="33">IF(OR(ISTEXT(F258),ISBLANK(F258)), "$   - ",ROUND(E258*F258,2))</f>
        <v xml:space="preserve">$   - </v>
      </c>
    </row>
    <row r="259" spans="1:7" ht="31.15" customHeight="1" x14ac:dyDescent="0.35">
      <c r="A259" s="35"/>
      <c r="B259" s="36" t="s">
        <v>200</v>
      </c>
      <c r="C259" s="37"/>
      <c r="D259" s="37" t="s">
        <v>26</v>
      </c>
      <c r="E259" s="37">
        <v>1</v>
      </c>
      <c r="F259" s="41"/>
      <c r="G259" s="39" t="str">
        <f t="shared" si="33"/>
        <v xml:space="preserve">$   - </v>
      </c>
    </row>
    <row r="260" spans="1:7" ht="31.15" customHeight="1" x14ac:dyDescent="0.35">
      <c r="A260" s="35"/>
      <c r="B260" s="36" t="s">
        <v>201</v>
      </c>
      <c r="C260" s="37"/>
      <c r="D260" s="37" t="s">
        <v>26</v>
      </c>
      <c r="E260" s="37">
        <v>1</v>
      </c>
      <c r="F260" s="41"/>
      <c r="G260" s="39" t="str">
        <f t="shared" si="33"/>
        <v xml:space="preserve">$   - </v>
      </c>
    </row>
    <row r="261" spans="1:7" ht="31.15" customHeight="1" x14ac:dyDescent="0.35">
      <c r="A261" s="35" t="s">
        <v>202</v>
      </c>
      <c r="B261" s="43" t="s">
        <v>48</v>
      </c>
      <c r="C261" s="37" t="s">
        <v>16</v>
      </c>
      <c r="D261" s="37"/>
      <c r="E261" s="37"/>
      <c r="F261" s="39"/>
      <c r="G261" s="39"/>
    </row>
    <row r="262" spans="1:7" ht="31.15" customHeight="1" x14ac:dyDescent="0.35">
      <c r="A262" s="35"/>
      <c r="B262" s="36" t="s">
        <v>182</v>
      </c>
      <c r="C262" s="37"/>
      <c r="D262" s="38" t="s">
        <v>26</v>
      </c>
      <c r="E262" s="38">
        <v>1</v>
      </c>
      <c r="F262" s="41"/>
      <c r="G262" s="39" t="str">
        <f t="shared" ref="G262:G264" si="34">IF(OR(ISTEXT(F262),ISBLANK(F262)), "$   - ",ROUND(E262*F262,2))</f>
        <v xml:space="preserve">$   - </v>
      </c>
    </row>
    <row r="263" spans="1:7" ht="31.15" customHeight="1" x14ac:dyDescent="0.35">
      <c r="A263" s="35"/>
      <c r="B263" s="36" t="s">
        <v>200</v>
      </c>
      <c r="C263" s="37"/>
      <c r="D263" s="37" t="s">
        <v>26</v>
      </c>
      <c r="E263" s="37">
        <v>1</v>
      </c>
      <c r="F263" s="41"/>
      <c r="G263" s="39" t="str">
        <f t="shared" si="34"/>
        <v xml:space="preserve">$   - </v>
      </c>
    </row>
    <row r="264" spans="1:7" ht="31.15" customHeight="1" x14ac:dyDescent="0.35">
      <c r="A264" s="35"/>
      <c r="B264" s="36" t="s">
        <v>201</v>
      </c>
      <c r="C264" s="37"/>
      <c r="D264" s="37" t="s">
        <v>26</v>
      </c>
      <c r="E264" s="37">
        <v>1</v>
      </c>
      <c r="F264" s="41"/>
      <c r="G264" s="39" t="str">
        <f t="shared" si="34"/>
        <v xml:space="preserve">$   - </v>
      </c>
    </row>
    <row r="265" spans="1:7" ht="31.15" customHeight="1" x14ac:dyDescent="0.35">
      <c r="A265" s="35" t="s">
        <v>203</v>
      </c>
      <c r="B265" s="43" t="s">
        <v>50</v>
      </c>
      <c r="C265" s="37" t="s">
        <v>16</v>
      </c>
      <c r="D265" s="37"/>
      <c r="E265" s="37"/>
      <c r="F265" s="39"/>
      <c r="G265" s="39"/>
    </row>
    <row r="266" spans="1:7" ht="31.15" customHeight="1" x14ac:dyDescent="0.35">
      <c r="A266" s="35"/>
      <c r="B266" s="36" t="s">
        <v>182</v>
      </c>
      <c r="C266" s="37"/>
      <c r="D266" s="38" t="s">
        <v>26</v>
      </c>
      <c r="E266" s="38">
        <v>1</v>
      </c>
      <c r="F266" s="41"/>
      <c r="G266" s="39" t="str">
        <f t="shared" ref="G266:G268" si="35">IF(OR(ISTEXT(F266),ISBLANK(F266)), "$   - ",ROUND(E266*F266,2))</f>
        <v xml:space="preserve">$   - </v>
      </c>
    </row>
    <row r="267" spans="1:7" ht="31.15" customHeight="1" x14ac:dyDescent="0.35">
      <c r="A267" s="35"/>
      <c r="B267" s="36" t="s">
        <v>200</v>
      </c>
      <c r="C267" s="37"/>
      <c r="D267" s="37" t="s">
        <v>26</v>
      </c>
      <c r="E267" s="37">
        <v>1</v>
      </c>
      <c r="F267" s="41"/>
      <c r="G267" s="39" t="str">
        <f t="shared" si="35"/>
        <v xml:space="preserve">$   - </v>
      </c>
    </row>
    <row r="268" spans="1:7" ht="31.15" customHeight="1" x14ac:dyDescent="0.35">
      <c r="A268" s="35"/>
      <c r="B268" s="36" t="s">
        <v>201</v>
      </c>
      <c r="C268" s="37"/>
      <c r="D268" s="37" t="s">
        <v>26</v>
      </c>
      <c r="E268" s="37">
        <v>1</v>
      </c>
      <c r="F268" s="41"/>
      <c r="G268" s="39" t="str">
        <f t="shared" si="35"/>
        <v xml:space="preserve">$   - </v>
      </c>
    </row>
    <row r="269" spans="1:7" ht="31.15" customHeight="1" x14ac:dyDescent="0.35">
      <c r="A269" s="35" t="s">
        <v>204</v>
      </c>
      <c r="B269" s="43" t="s">
        <v>60</v>
      </c>
      <c r="C269" s="37" t="s">
        <v>16</v>
      </c>
      <c r="D269" s="38"/>
      <c r="E269" s="38"/>
      <c r="F269" s="39"/>
      <c r="G269" s="39"/>
    </row>
    <row r="270" spans="1:7" ht="31.15" customHeight="1" x14ac:dyDescent="0.35">
      <c r="A270" s="35"/>
      <c r="B270" s="36" t="s">
        <v>182</v>
      </c>
      <c r="C270" s="37"/>
      <c r="D270" s="37" t="s">
        <v>26</v>
      </c>
      <c r="E270" s="37">
        <v>1</v>
      </c>
      <c r="F270" s="41"/>
      <c r="G270" s="39" t="str">
        <f t="shared" ref="G270:G272" si="36">IF(OR(ISTEXT(F270),ISBLANK(F270)), "$   - ",ROUND(E270*F270,2))</f>
        <v xml:space="preserve">$   - </v>
      </c>
    </row>
    <row r="271" spans="1:7" ht="31.15" customHeight="1" x14ac:dyDescent="0.35">
      <c r="A271" s="35"/>
      <c r="B271" s="36" t="s">
        <v>200</v>
      </c>
      <c r="C271" s="37"/>
      <c r="D271" s="37" t="s">
        <v>26</v>
      </c>
      <c r="E271" s="37">
        <v>1</v>
      </c>
      <c r="F271" s="41"/>
      <c r="G271" s="39" t="str">
        <f t="shared" si="36"/>
        <v xml:space="preserve">$   - </v>
      </c>
    </row>
    <row r="272" spans="1:7" ht="31.15" customHeight="1" x14ac:dyDescent="0.35">
      <c r="A272" s="35"/>
      <c r="B272" s="36" t="s">
        <v>201</v>
      </c>
      <c r="C272" s="37"/>
      <c r="D272" s="37" t="s">
        <v>26</v>
      </c>
      <c r="E272" s="37">
        <v>1</v>
      </c>
      <c r="F272" s="41"/>
      <c r="G272" s="39" t="str">
        <f t="shared" si="36"/>
        <v xml:space="preserve">$   - </v>
      </c>
    </row>
    <row r="273" spans="1:7" ht="31.15" customHeight="1" x14ac:dyDescent="0.35">
      <c r="A273" s="35" t="s">
        <v>205</v>
      </c>
      <c r="B273" s="43" t="s">
        <v>62</v>
      </c>
      <c r="C273" s="37" t="s">
        <v>16</v>
      </c>
      <c r="D273" s="38"/>
      <c r="E273" s="38"/>
      <c r="F273" s="39"/>
      <c r="G273" s="39"/>
    </row>
    <row r="274" spans="1:7" ht="31.15" customHeight="1" x14ac:dyDescent="0.35">
      <c r="A274" s="35"/>
      <c r="B274" s="36" t="s">
        <v>182</v>
      </c>
      <c r="C274" s="37"/>
      <c r="D274" s="37" t="s">
        <v>26</v>
      </c>
      <c r="E274" s="37">
        <v>1</v>
      </c>
      <c r="F274" s="41"/>
      <c r="G274" s="39" t="str">
        <f t="shared" ref="G274:G276" si="37">IF(OR(ISTEXT(F274),ISBLANK(F274)), "$   - ",ROUND(E274*F274,2))</f>
        <v xml:space="preserve">$   - </v>
      </c>
    </row>
    <row r="275" spans="1:7" ht="31.15" customHeight="1" x14ac:dyDescent="0.35">
      <c r="A275" s="35"/>
      <c r="B275" s="36" t="s">
        <v>200</v>
      </c>
      <c r="C275" s="37"/>
      <c r="D275" s="37" t="s">
        <v>26</v>
      </c>
      <c r="E275" s="37">
        <v>1</v>
      </c>
      <c r="F275" s="41"/>
      <c r="G275" s="39" t="str">
        <f t="shared" si="37"/>
        <v xml:space="preserve">$   - </v>
      </c>
    </row>
    <row r="276" spans="1:7" ht="31.15" customHeight="1" x14ac:dyDescent="0.35">
      <c r="A276" s="35"/>
      <c r="B276" s="36" t="s">
        <v>201</v>
      </c>
      <c r="C276" s="37"/>
      <c r="D276" s="37" t="s">
        <v>26</v>
      </c>
      <c r="E276" s="37">
        <v>1</v>
      </c>
      <c r="F276" s="41"/>
      <c r="G276" s="39" t="str">
        <f t="shared" si="37"/>
        <v xml:space="preserve">$   - </v>
      </c>
    </row>
    <row r="277" spans="1:7" ht="31.15" customHeight="1" x14ac:dyDescent="0.35">
      <c r="A277" s="35" t="s">
        <v>206</v>
      </c>
      <c r="B277" s="87" t="s">
        <v>207</v>
      </c>
      <c r="C277" s="37" t="s">
        <v>16</v>
      </c>
      <c r="D277" s="51"/>
      <c r="E277" s="51"/>
      <c r="F277" s="48"/>
      <c r="G277" s="39"/>
    </row>
    <row r="278" spans="1:7" ht="31.15" customHeight="1" x14ac:dyDescent="0.35">
      <c r="A278" s="35"/>
      <c r="B278" s="84" t="s">
        <v>208</v>
      </c>
      <c r="C278" s="37"/>
      <c r="D278" s="45" t="s">
        <v>26</v>
      </c>
      <c r="E278" s="45">
        <v>5</v>
      </c>
      <c r="F278" s="42"/>
      <c r="G278" s="39" t="str">
        <f t="shared" si="25"/>
        <v xml:space="preserve">$   - </v>
      </c>
    </row>
    <row r="279" spans="1:7" ht="31.15" customHeight="1" x14ac:dyDescent="0.35">
      <c r="A279" s="35"/>
      <c r="B279" s="84" t="s">
        <v>21</v>
      </c>
      <c r="C279" s="37"/>
      <c r="D279" s="45" t="s">
        <v>26</v>
      </c>
      <c r="E279" s="45">
        <v>3</v>
      </c>
      <c r="F279" s="42"/>
      <c r="G279" s="39" t="str">
        <f t="shared" si="25"/>
        <v xml:space="preserve">$   - </v>
      </c>
    </row>
    <row r="280" spans="1:7" ht="31.15" customHeight="1" x14ac:dyDescent="0.35">
      <c r="A280" s="35"/>
      <c r="B280" s="36" t="s">
        <v>209</v>
      </c>
      <c r="C280" s="37"/>
      <c r="D280" s="45" t="s">
        <v>26</v>
      </c>
      <c r="E280" s="45">
        <v>2</v>
      </c>
      <c r="F280" s="42"/>
      <c r="G280" s="39" t="str">
        <f t="shared" si="25"/>
        <v xml:space="preserve">$   - </v>
      </c>
    </row>
    <row r="281" spans="1:7" ht="31.15" customHeight="1" x14ac:dyDescent="0.35">
      <c r="A281" s="35" t="s">
        <v>210</v>
      </c>
      <c r="B281" s="87" t="s">
        <v>211</v>
      </c>
      <c r="C281" s="37" t="s">
        <v>16</v>
      </c>
      <c r="D281" s="51"/>
      <c r="E281" s="51"/>
      <c r="F281" s="48"/>
      <c r="G281" s="39"/>
    </row>
    <row r="282" spans="1:7" ht="31.15" customHeight="1" x14ac:dyDescent="0.35">
      <c r="A282" s="35"/>
      <c r="B282" s="84" t="s">
        <v>208</v>
      </c>
      <c r="C282" s="37"/>
      <c r="D282" s="45" t="s">
        <v>212</v>
      </c>
      <c r="E282" s="45">
        <v>10</v>
      </c>
      <c r="F282" s="42"/>
      <c r="G282" s="39" t="str">
        <f t="shared" ref="G282:G284" si="38">IF(OR(ISTEXT(F282),ISBLANK(F282)), "$   - ",ROUND(E282*F282,2))</f>
        <v xml:space="preserve">$   - </v>
      </c>
    </row>
    <row r="283" spans="1:7" ht="31.15" customHeight="1" x14ac:dyDescent="0.35">
      <c r="A283" s="35"/>
      <c r="B283" s="84" t="s">
        <v>21</v>
      </c>
      <c r="C283" s="37"/>
      <c r="D283" s="45" t="s">
        <v>212</v>
      </c>
      <c r="E283" s="45">
        <v>10</v>
      </c>
      <c r="F283" s="42"/>
      <c r="G283" s="39" t="str">
        <f t="shared" si="38"/>
        <v xml:space="preserve">$   - </v>
      </c>
    </row>
    <row r="284" spans="1:7" ht="31.15" customHeight="1" x14ac:dyDescent="0.35">
      <c r="A284" s="35"/>
      <c r="B284" s="36" t="s">
        <v>209</v>
      </c>
      <c r="C284" s="37"/>
      <c r="D284" s="45" t="s">
        <v>212</v>
      </c>
      <c r="E284" s="45">
        <v>10</v>
      </c>
      <c r="F284" s="42"/>
      <c r="G284" s="39" t="str">
        <f t="shared" si="38"/>
        <v xml:space="preserve">$   - </v>
      </c>
    </row>
    <row r="285" spans="1:7" ht="31.15" customHeight="1" x14ac:dyDescent="0.35">
      <c r="A285" s="35" t="s">
        <v>213</v>
      </c>
      <c r="B285" s="87" t="s">
        <v>214</v>
      </c>
      <c r="C285" s="37" t="s">
        <v>16</v>
      </c>
      <c r="D285" s="45" t="s">
        <v>215</v>
      </c>
      <c r="E285" s="45">
        <v>100</v>
      </c>
      <c r="F285" s="42"/>
      <c r="G285" s="39" t="str">
        <f t="shared" si="25"/>
        <v xml:space="preserve">$   - </v>
      </c>
    </row>
    <row r="286" spans="1:7" ht="31.15" customHeight="1" x14ac:dyDescent="0.35">
      <c r="A286" s="35" t="s">
        <v>216</v>
      </c>
      <c r="B286" s="87" t="s">
        <v>217</v>
      </c>
      <c r="C286" s="37" t="s">
        <v>218</v>
      </c>
      <c r="D286" s="51" t="s">
        <v>71</v>
      </c>
      <c r="E286" s="45">
        <v>50</v>
      </c>
      <c r="F286" s="42"/>
      <c r="G286" s="39" t="str">
        <f t="shared" si="25"/>
        <v xml:space="preserve">$   - </v>
      </c>
    </row>
    <row r="287" spans="1:7" ht="31.15" customHeight="1" x14ac:dyDescent="0.35">
      <c r="A287" s="35" t="s">
        <v>219</v>
      </c>
      <c r="B287" s="46" t="s">
        <v>220</v>
      </c>
      <c r="C287" s="37" t="s">
        <v>221</v>
      </c>
      <c r="D287" s="51" t="s">
        <v>71</v>
      </c>
      <c r="E287" s="45">
        <v>5</v>
      </c>
      <c r="F287" s="42"/>
      <c r="G287" s="39" t="str">
        <f t="shared" si="25"/>
        <v xml:space="preserve">$   - </v>
      </c>
    </row>
    <row r="288" spans="1:7" ht="31.15" customHeight="1" x14ac:dyDescent="0.35">
      <c r="A288" s="35" t="s">
        <v>222</v>
      </c>
      <c r="B288" s="97" t="s">
        <v>223</v>
      </c>
      <c r="C288" s="37" t="s">
        <v>224</v>
      </c>
      <c r="D288" s="51" t="s">
        <v>71</v>
      </c>
      <c r="E288" s="51">
        <v>10</v>
      </c>
      <c r="F288" s="42"/>
      <c r="G288" s="39" t="str">
        <f t="shared" si="25"/>
        <v xml:space="preserve">$   - </v>
      </c>
    </row>
    <row r="289" spans="1:7" ht="31.15" customHeight="1" x14ac:dyDescent="0.35">
      <c r="A289" s="35" t="s">
        <v>225</v>
      </c>
      <c r="B289" s="87" t="s">
        <v>226</v>
      </c>
      <c r="C289" s="37" t="s">
        <v>227</v>
      </c>
      <c r="D289" s="37"/>
      <c r="E289" s="37"/>
      <c r="F289" s="39"/>
      <c r="G289" s="39"/>
    </row>
    <row r="290" spans="1:7" ht="31.15" customHeight="1" x14ac:dyDescent="0.35">
      <c r="A290" s="35"/>
      <c r="B290" s="36" t="s">
        <v>228</v>
      </c>
      <c r="C290" s="37"/>
      <c r="D290" s="38" t="s">
        <v>26</v>
      </c>
      <c r="E290" s="38">
        <v>2</v>
      </c>
      <c r="F290" s="41"/>
      <c r="G290" s="39" t="str">
        <f t="shared" si="25"/>
        <v xml:space="preserve">$   - </v>
      </c>
    </row>
    <row r="291" spans="1:7" ht="31.15" customHeight="1" x14ac:dyDescent="0.35">
      <c r="A291" s="35" t="s">
        <v>229</v>
      </c>
      <c r="B291" s="87" t="s">
        <v>230</v>
      </c>
      <c r="C291" s="37" t="s">
        <v>227</v>
      </c>
      <c r="D291" s="38"/>
      <c r="E291" s="38"/>
      <c r="F291" s="39"/>
      <c r="G291" s="39"/>
    </row>
    <row r="292" spans="1:7" ht="31.15" customHeight="1" x14ac:dyDescent="0.35">
      <c r="A292" s="35"/>
      <c r="B292" s="36" t="s">
        <v>231</v>
      </c>
      <c r="C292" s="37"/>
      <c r="D292" s="38" t="s">
        <v>26</v>
      </c>
      <c r="E292" s="38">
        <v>2</v>
      </c>
      <c r="F292" s="41"/>
      <c r="G292" s="39" t="str">
        <f t="shared" ref="G292:G293" si="39">IF(OR(ISTEXT(F292),ISBLANK(F292)), "$   - ",ROUND(E292*F292,2))</f>
        <v xml:space="preserve">$   - </v>
      </c>
    </row>
    <row r="293" spans="1:7" ht="31.15" customHeight="1" x14ac:dyDescent="0.35">
      <c r="A293" s="35" t="s">
        <v>232</v>
      </c>
      <c r="B293" s="87" t="s">
        <v>233</v>
      </c>
      <c r="C293" s="37" t="s">
        <v>234</v>
      </c>
      <c r="D293" s="47" t="s">
        <v>101</v>
      </c>
      <c r="E293" s="38">
        <v>10</v>
      </c>
      <c r="F293" s="41"/>
      <c r="G293" s="39" t="str">
        <f t="shared" si="39"/>
        <v xml:space="preserve">$   - </v>
      </c>
    </row>
    <row r="294" spans="1:7" ht="31.15" customHeight="1" x14ac:dyDescent="0.35">
      <c r="A294" s="35" t="s">
        <v>235</v>
      </c>
      <c r="B294" s="87" t="s">
        <v>236</v>
      </c>
      <c r="C294" s="37" t="s">
        <v>234</v>
      </c>
      <c r="D294" s="47"/>
      <c r="E294" s="38"/>
      <c r="F294" s="39"/>
      <c r="G294" s="39"/>
    </row>
    <row r="295" spans="1:7" ht="31.15" customHeight="1" x14ac:dyDescent="0.35">
      <c r="A295" s="35"/>
      <c r="B295" s="36" t="s">
        <v>237</v>
      </c>
      <c r="C295" s="37"/>
      <c r="D295" s="38" t="s">
        <v>91</v>
      </c>
      <c r="E295" s="38">
        <v>10</v>
      </c>
      <c r="F295" s="41"/>
      <c r="G295" s="39" t="str">
        <f t="shared" si="25"/>
        <v xml:space="preserve">$   - </v>
      </c>
    </row>
    <row r="296" spans="1:7" ht="31.15" customHeight="1" x14ac:dyDescent="0.35">
      <c r="A296" s="56" t="s">
        <v>238</v>
      </c>
      <c r="B296" s="98" t="s">
        <v>239</v>
      </c>
      <c r="C296" s="93" t="s">
        <v>240</v>
      </c>
      <c r="D296" s="58" t="s">
        <v>101</v>
      </c>
      <c r="E296" s="99">
        <v>10</v>
      </c>
      <c r="F296" s="100"/>
      <c r="G296" s="95" t="str">
        <f t="shared" ref="G296" si="40">IF(OR(ISTEXT(F296),ISBLANK(F296)), "$   - ",ROUND(E296*F296,2))</f>
        <v xml:space="preserve">$   - </v>
      </c>
    </row>
    <row r="297" spans="1:7" ht="31.9" customHeight="1" thickBot="1" x14ac:dyDescent="0.4">
      <c r="A297" s="62" t="str">
        <f>A228</f>
        <v>F</v>
      </c>
      <c r="B297" s="152" t="str">
        <f>B228</f>
        <v>Provisional Items</v>
      </c>
      <c r="C297" s="153"/>
      <c r="D297" s="153"/>
      <c r="E297" s="153"/>
      <c r="F297" s="63" t="s">
        <v>92</v>
      </c>
      <c r="G297" s="64">
        <f>SUM(G229:G296)</f>
        <v>0</v>
      </c>
    </row>
    <row r="298" spans="1:7" s="29" customFormat="1" ht="30" customHeight="1" thickTop="1" x14ac:dyDescent="0.3">
      <c r="A298" s="140" t="s">
        <v>241</v>
      </c>
      <c r="B298" s="141"/>
      <c r="C298" s="141"/>
      <c r="D298" s="141"/>
      <c r="E298" s="141"/>
      <c r="F298" s="141"/>
      <c r="G298" s="142"/>
    </row>
    <row r="299" spans="1:7" s="29" customFormat="1" ht="30" customHeight="1" x14ac:dyDescent="0.25">
      <c r="A299" s="101" t="s">
        <v>242</v>
      </c>
      <c r="B299" s="143" t="s">
        <v>243</v>
      </c>
      <c r="C299" s="143"/>
      <c r="D299" s="143"/>
      <c r="E299" s="143"/>
      <c r="F299" s="143"/>
      <c r="G299" s="143"/>
    </row>
    <row r="300" spans="1:7" ht="31.15" customHeight="1" x14ac:dyDescent="0.35">
      <c r="A300" s="102" t="s">
        <v>244</v>
      </c>
      <c r="B300" s="103" t="s">
        <v>245</v>
      </c>
      <c r="C300" s="104" t="s">
        <v>162</v>
      </c>
      <c r="D300" s="105" t="s">
        <v>246</v>
      </c>
      <c r="E300" s="106">
        <v>1</v>
      </c>
      <c r="F300" s="107">
        <v>50000</v>
      </c>
      <c r="G300" s="107">
        <f t="shared" ref="G300" si="41">IF(OR(ISTEXT(F300),ISBLANK(F300)), "$   - ",ROUND(E300*F300,2))</f>
        <v>50000</v>
      </c>
    </row>
    <row r="301" spans="1:7" ht="31.9" customHeight="1" thickBot="1" x14ac:dyDescent="0.4">
      <c r="A301" s="62" t="s">
        <v>242</v>
      </c>
      <c r="B301" s="144" t="str">
        <f>B299</f>
        <v>Cash Allowance for Additional Work</v>
      </c>
      <c r="C301" s="145"/>
      <c r="D301" s="145"/>
      <c r="E301" s="146"/>
      <c r="F301" s="63" t="s">
        <v>92</v>
      </c>
      <c r="G301" s="64">
        <f>SUM(G300)</f>
        <v>50000</v>
      </c>
    </row>
    <row r="302" spans="1:7" ht="36" customHeight="1" thickTop="1" x14ac:dyDescent="0.35">
      <c r="A302" s="108"/>
      <c r="B302" s="109" t="s">
        <v>247</v>
      </c>
      <c r="C302" s="110"/>
      <c r="D302" s="110"/>
      <c r="E302" s="110"/>
      <c r="F302" s="111"/>
      <c r="G302" s="112"/>
    </row>
    <row r="303" spans="1:7" s="29" customFormat="1" ht="32.15" customHeight="1" x14ac:dyDescent="0.25">
      <c r="A303" s="147" t="s">
        <v>248</v>
      </c>
      <c r="B303" s="148"/>
      <c r="C303" s="148"/>
      <c r="D303" s="148"/>
      <c r="E303" s="148"/>
      <c r="F303" s="113"/>
      <c r="G303" s="114"/>
    </row>
    <row r="304" spans="1:7" ht="30" customHeight="1" thickBot="1" x14ac:dyDescent="0.4">
      <c r="A304" s="115" t="str">
        <f>A7</f>
        <v>A</v>
      </c>
      <c r="B304" s="149" t="str">
        <f>B7</f>
        <v>Armstrong Ave - Main Street to Scotia Street</v>
      </c>
      <c r="C304" s="150"/>
      <c r="D304" s="150"/>
      <c r="E304" s="151"/>
      <c r="F304" s="116" t="s">
        <v>92</v>
      </c>
      <c r="G304" s="117">
        <f>G69</f>
        <v>0</v>
      </c>
    </row>
    <row r="305" spans="1:7" ht="30" customHeight="1" thickTop="1" thickBot="1" x14ac:dyDescent="0.4">
      <c r="A305" s="115" t="str">
        <f>A71</f>
        <v>B</v>
      </c>
      <c r="B305" s="134" t="str">
        <f>B71</f>
        <v>Scotia Street - Armstrong Ave to Newton Ave</v>
      </c>
      <c r="C305" s="135"/>
      <c r="D305" s="135"/>
      <c r="E305" s="136"/>
      <c r="F305" s="116" t="s">
        <v>92</v>
      </c>
      <c r="G305" s="117">
        <f>G110</f>
        <v>10000</v>
      </c>
    </row>
    <row r="306" spans="1:7" ht="30" customHeight="1" thickTop="1" thickBot="1" x14ac:dyDescent="0.4">
      <c r="A306" s="115" t="str">
        <f>A112</f>
        <v>C</v>
      </c>
      <c r="B306" s="134" t="str">
        <f>B112</f>
        <v>Marymound Way - Newton Ave to Armstrong Ave</v>
      </c>
      <c r="C306" s="135"/>
      <c r="D306" s="135"/>
      <c r="E306" s="136"/>
      <c r="F306" s="116" t="s">
        <v>92</v>
      </c>
      <c r="G306" s="117">
        <f>G136</f>
        <v>0</v>
      </c>
    </row>
    <row r="307" spans="1:7" ht="30" customHeight="1" thickTop="1" thickBot="1" x14ac:dyDescent="0.4">
      <c r="A307" s="115" t="str">
        <f>A138</f>
        <v>D</v>
      </c>
      <c r="B307" s="134" t="str">
        <f>+B138</f>
        <v>Newton Ave West - Main Street to Marymound Way</v>
      </c>
      <c r="C307" s="135"/>
      <c r="D307" s="135"/>
      <c r="E307" s="136"/>
      <c r="F307" s="116" t="s">
        <v>92</v>
      </c>
      <c r="G307" s="117">
        <f>G186</f>
        <v>0</v>
      </c>
    </row>
    <row r="308" spans="1:7" ht="30" customHeight="1" thickTop="1" thickBot="1" x14ac:dyDescent="0.4">
      <c r="A308" s="115" t="str">
        <f>A188</f>
        <v>E</v>
      </c>
      <c r="B308" s="118" t="str">
        <f>B188</f>
        <v>Newton Ave East  - Mid Block to Scotia Street</v>
      </c>
      <c r="C308" s="119"/>
      <c r="D308" s="119"/>
      <c r="E308" s="119"/>
      <c r="F308" s="116" t="s">
        <v>92</v>
      </c>
      <c r="G308" s="117">
        <f>G226</f>
        <v>0</v>
      </c>
    </row>
    <row r="309" spans="1:7" ht="30" customHeight="1" thickTop="1" thickBot="1" x14ac:dyDescent="0.4">
      <c r="A309" s="120" t="str">
        <f>A228</f>
        <v>F</v>
      </c>
      <c r="B309" s="118" t="str">
        <f>+B228</f>
        <v>Provisional Items</v>
      </c>
      <c r="C309" s="119"/>
      <c r="D309" s="119"/>
      <c r="E309" s="119"/>
      <c r="F309" s="116" t="s">
        <v>92</v>
      </c>
      <c r="G309" s="117">
        <f>G297</f>
        <v>0</v>
      </c>
    </row>
    <row r="310" spans="1:7" ht="30" customHeight="1" thickTop="1" x14ac:dyDescent="0.35">
      <c r="A310" s="121" t="str">
        <f>A299</f>
        <v>G</v>
      </c>
      <c r="B310" s="118" t="str">
        <f>B299</f>
        <v>Cash Allowance for Additional Work</v>
      </c>
      <c r="C310" s="119"/>
      <c r="D310" s="119"/>
      <c r="E310" s="119"/>
      <c r="F310" s="122" t="s">
        <v>92</v>
      </c>
      <c r="G310" s="123">
        <f>G301</f>
        <v>50000</v>
      </c>
    </row>
    <row r="311" spans="1:7" ht="37.9" customHeight="1" x14ac:dyDescent="0.35">
      <c r="A311" s="137" t="s">
        <v>249</v>
      </c>
      <c r="B311" s="137"/>
      <c r="C311" s="137"/>
      <c r="D311" s="137"/>
      <c r="E311" s="137"/>
      <c r="F311" s="138">
        <f>SUM(G304:G310)</f>
        <v>60000</v>
      </c>
      <c r="G311" s="139"/>
    </row>
  </sheetData>
  <sheetProtection algorithmName="SHA-512" hashValue="tsIlzjVB3cEdgYFFT07/4LJXgfosSYcPY4i8ck7qBIjZPzgT/UM+9QzR1R4UOzzLJvLEa1HnPaqm8WjX90mc0w==" saltValue="mXWaf/B4/KzpSrqeZLFKDQ==" spinCount="100000" sheet="1" objects="1" scenarios="1" selectLockedCells="1"/>
  <mergeCells count="28">
    <mergeCell ref="B110:E110"/>
    <mergeCell ref="A6:E6"/>
    <mergeCell ref="B7:G7"/>
    <mergeCell ref="B69:E69"/>
    <mergeCell ref="A70:G70"/>
    <mergeCell ref="B71:G71"/>
    <mergeCell ref="B297:E297"/>
    <mergeCell ref="A111:G111"/>
    <mergeCell ref="B112:G112"/>
    <mergeCell ref="B136:E136"/>
    <mergeCell ref="A137:G137"/>
    <mergeCell ref="B138:G138"/>
    <mergeCell ref="B186:E186"/>
    <mergeCell ref="A187:G187"/>
    <mergeCell ref="B188:G188"/>
    <mergeCell ref="B226:E226"/>
    <mergeCell ref="A227:G227"/>
    <mergeCell ref="B228:G228"/>
    <mergeCell ref="B306:E306"/>
    <mergeCell ref="B307:E307"/>
    <mergeCell ref="A311:E311"/>
    <mergeCell ref="F311:G311"/>
    <mergeCell ref="A298:G298"/>
    <mergeCell ref="B299:G299"/>
    <mergeCell ref="B301:E301"/>
    <mergeCell ref="A303:E303"/>
    <mergeCell ref="B304:E304"/>
    <mergeCell ref="B305:E305"/>
  </mergeCells>
  <conditionalFormatting sqref="C21:C29 C33:C38 C77:C80 C245:C256">
    <cfRule type="cellIs" dxfId="14" priority="10" stopIfTrue="1" operator="equal">
      <formula>"CW 2130-R11"</formula>
    </cfRule>
    <cfRule type="cellIs" dxfId="13" priority="11" stopIfTrue="1" operator="equal">
      <formula>"CW 3120-R2"</formula>
    </cfRule>
    <cfRule type="cellIs" dxfId="12" priority="12" stopIfTrue="1" operator="equal">
      <formula>"CW 3240-R7"</formula>
    </cfRule>
  </conditionalFormatting>
  <conditionalFormatting sqref="C41:C51">
    <cfRule type="cellIs" dxfId="11" priority="13" stopIfTrue="1" operator="equal">
      <formula>"CW 2130-R11"</formula>
    </cfRule>
    <cfRule type="cellIs" dxfId="10" priority="14" stopIfTrue="1" operator="equal">
      <formula>"CW 3120-R2"</formula>
    </cfRule>
    <cfRule type="cellIs" dxfId="9" priority="15" stopIfTrue="1" operator="equal">
      <formula>"CW 3240-R7"</formula>
    </cfRule>
  </conditionalFormatting>
  <conditionalFormatting sqref="C72">
    <cfRule type="cellIs" dxfId="8" priority="7" stopIfTrue="1" operator="equal">
      <formula>"CW 2130-R11"</formula>
    </cfRule>
    <cfRule type="cellIs" dxfId="7" priority="8" stopIfTrue="1" operator="equal">
      <formula>"CW 3120-R2"</formula>
    </cfRule>
    <cfRule type="cellIs" dxfId="6" priority="9" stopIfTrue="1" operator="equal">
      <formula>"CW 3240-R7"</formula>
    </cfRule>
  </conditionalFormatting>
  <conditionalFormatting sqref="C82:C87 C90:C96">
    <cfRule type="cellIs" dxfId="5" priority="4" stopIfTrue="1" operator="equal">
      <formula>"CW 2130-R11"</formula>
    </cfRule>
    <cfRule type="cellIs" dxfId="4" priority="5" stopIfTrue="1" operator="equal">
      <formula>"CW 3120-R2"</formula>
    </cfRule>
    <cfRule type="cellIs" dxfId="3" priority="6" stopIfTrue="1" operator="equal">
      <formula>"CW 3240-R7"</formula>
    </cfRule>
  </conditionalFormatting>
  <conditionalFormatting sqref="C122:C123">
    <cfRule type="cellIs" dxfId="2" priority="1" stopIfTrue="1" operator="equal">
      <formula>"CW 2130-R11"</formula>
    </cfRule>
    <cfRule type="cellIs" dxfId="1" priority="2" stopIfTrue="1" operator="equal">
      <formula>"CW 3120-R2"</formula>
    </cfRule>
    <cfRule type="cellIs" dxfId="0" priority="3" stopIfTrue="1" operator="equal">
      <formula>"CW 3240-R7"</formula>
    </cfRule>
  </conditionalFormatting>
  <dataValidations count="3"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F66:F68 F183:F185 F8:F38 F170:F171 F214:F215 F131:F132 F72:F87 F121:F123 F41:F64 F245:F256 F90:F109" xr:uid="{E73326A4-D32E-4BB9-A044-3D7A8F2E0911}">
      <formula1>IF(F8&gt;=0,ROUND(F8,2),0.01)</formula1>
    </dataValidation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_x000a_" sqref="F133:F135 F113:F120 F124:F130" xr:uid="{33972A95-1087-4287-B522-2270F1632279}">
      <formula1>IF(F113&gt;=0,ROUND(F113,2),0.01)</formula1>
    </dataValidation>
    <dataValidation type="decimal" operator="equal" allowBlank="1" showInputMessage="1" showErrorMessage="1" error="Unit Price must be greater than 0_x000a_and cannot include fractions of a cent_x000a_" prompt="Enter your Unit Bid Price._x000a_You do not need to type in the &quot;$&quot;_x000a_" sqref="F39:F40 F88:F89 F189:F213 F139:F169 F172:F181 F216:F225 F257:F296 F300 F229:F244" xr:uid="{C92350DF-F498-44E4-84E3-3B967B97A2BF}">
      <formula1>IF(F39&gt;=0,ROUND(F39,2),0.01)</formula1>
    </dataValidation>
  </dataValidations>
  <pageMargins left="0.51181102362204722" right="0.51181102362204722" top="0.74803149606299213" bottom="0.74803149606299213" header="0.23622047244094491" footer="0.23622047244094491"/>
  <pageSetup scale="69" orientation="portrait" r:id="rId1"/>
  <headerFooter alignWithMargins="0">
    <oddHeader>&amp;LThe City of Winnipeg
Tender No. 286-2025 Addendum 1
&amp;RBid Submission
 Page &amp;P of &amp;N</oddHeader>
    <oddFooter xml:space="preserve">&amp;R__________________
Name of Bidder                    </oddFooter>
  </headerFooter>
  <rowBreaks count="5" manualBreakCount="5">
    <brk id="69" max="6" man="1"/>
    <brk id="110" max="6" man="1"/>
    <brk id="136" max="6" man="1"/>
    <brk id="186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286-2025_Form_B</vt:lpstr>
      <vt:lpstr>'286-2025_Form_B'!Print_Area</vt:lpstr>
      <vt:lpstr>'286-2025_Form_B'!Print_Titles</vt:lpstr>
      <vt:lpstr>'286-2025_Form_B'!XEVERYTHING</vt:lpstr>
      <vt:lpstr>'286-2025_Form_B'!XITEMS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Dowse-Eldridge</dc:creator>
  <cp:lastModifiedBy>Zia ur Rehman, Muhammad</cp:lastModifiedBy>
  <cp:lastPrinted>2025-04-28T18:08:41Z</cp:lastPrinted>
  <dcterms:created xsi:type="dcterms:W3CDTF">2025-04-15T19:15:50Z</dcterms:created>
  <dcterms:modified xsi:type="dcterms:W3CDTF">2025-04-28T20:46:21Z</dcterms:modified>
</cp:coreProperties>
</file>